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630" windowWidth="8940" windowHeight="4005" activeTab="2"/>
  </bookViews>
  <sheets>
    <sheet name="Kontoer" sheetId="4" r:id="rId1"/>
    <sheet name="REGNSKAP_2014" sheetId="1" r:id="rId2"/>
    <sheet name="Budsjett-DRIFT_2014" sheetId="3" r:id="rId3"/>
    <sheet name="Medlemskontingent" sheetId="9" r:id="rId4"/>
    <sheet name="Transgebyr" sheetId="18" r:id="rId5"/>
    <sheet name="Kasse" sheetId="14" r:id="rId6"/>
    <sheet name="Skidag_deltagere" sheetId="13" r:id="rId7"/>
  </sheets>
  <definedNames>
    <definedName name="kopi">#REF!</definedName>
    <definedName name="Sum">#REF!</definedName>
    <definedName name="Under">#REF!</definedName>
    <definedName name="_xlnm.Print_Area" localSheetId="2">'Budsjett-DRIFT_2014'!$A$3:$K$34</definedName>
  </definedNames>
  <calcPr calcId="145621"/>
</workbook>
</file>

<file path=xl/calcChain.xml><?xml version="1.0" encoding="utf-8"?>
<calcChain xmlns="http://schemas.openxmlformats.org/spreadsheetml/2006/main">
  <c r="C39" i="3" l="1"/>
  <c r="C38" i="3"/>
  <c r="C37" i="3"/>
  <c r="E109" i="1" l="1"/>
  <c r="C37" i="1" l="1"/>
  <c r="G32" i="3" s="1"/>
  <c r="D36" i="1"/>
  <c r="H31" i="3" s="1"/>
  <c r="C35" i="1"/>
  <c r="G30" i="3" s="1"/>
  <c r="D35" i="1"/>
  <c r="H30" i="3" s="1"/>
  <c r="D33" i="3"/>
  <c r="C33" i="3"/>
  <c r="E30" i="3"/>
  <c r="E31" i="3"/>
  <c r="E32" i="3"/>
  <c r="E35" i="1" l="1"/>
  <c r="C41" i="3" l="1"/>
  <c r="G6" i="1" l="1"/>
  <c r="B18" i="18"/>
  <c r="C32" i="13" l="1"/>
  <c r="B32" i="13"/>
  <c r="K8" i="14" l="1"/>
  <c r="K6" i="14"/>
  <c r="K7" i="14"/>
  <c r="K9" i="14"/>
  <c r="K10" i="14"/>
  <c r="K11" i="14"/>
  <c r="K12" i="14"/>
  <c r="K13" i="14"/>
  <c r="K5" i="14"/>
  <c r="J272" i="1"/>
  <c r="H7" i="1" s="1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G272" i="1"/>
  <c r="E7" i="1" s="1"/>
  <c r="C28" i="1"/>
  <c r="G23" i="3" s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C17" i="1" s="1"/>
  <c r="G12" i="3" s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C29" i="1" s="1"/>
  <c r="F82" i="1"/>
  <c r="E83" i="1"/>
  <c r="F83" i="1"/>
  <c r="E84" i="1"/>
  <c r="F84" i="1"/>
  <c r="E85" i="1"/>
  <c r="F85" i="1"/>
  <c r="E86" i="1"/>
  <c r="F86" i="1"/>
  <c r="E87" i="1"/>
  <c r="C11" i="1" s="1"/>
  <c r="F87" i="1"/>
  <c r="D11" i="1" s="1"/>
  <c r="H6" i="3" s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C14" i="1" s="1"/>
  <c r="G9" i="3" s="1"/>
  <c r="F100" i="1"/>
  <c r="E101" i="1"/>
  <c r="F101" i="1"/>
  <c r="E102" i="1"/>
  <c r="F102" i="1"/>
  <c r="E103" i="1"/>
  <c r="F103" i="1"/>
  <c r="E104" i="1"/>
  <c r="F104" i="1"/>
  <c r="D16" i="1" s="1"/>
  <c r="H11" i="3" s="1"/>
  <c r="E105" i="1"/>
  <c r="F105" i="1"/>
  <c r="E106" i="1"/>
  <c r="F106" i="1"/>
  <c r="E107" i="1"/>
  <c r="F107" i="1"/>
  <c r="E108" i="1"/>
  <c r="F108" i="1"/>
  <c r="F109" i="1"/>
  <c r="D23" i="1" s="1"/>
  <c r="H18" i="3" s="1"/>
  <c r="E110" i="1"/>
  <c r="F110" i="1"/>
  <c r="E111" i="1"/>
  <c r="F111" i="1"/>
  <c r="E112" i="1"/>
  <c r="C18" i="1" s="1"/>
  <c r="G13" i="3" s="1"/>
  <c r="F112" i="1"/>
  <c r="D18" i="1" s="1"/>
  <c r="H13" i="3" s="1"/>
  <c r="E113" i="1"/>
  <c r="F113" i="1"/>
  <c r="D25" i="1" s="1"/>
  <c r="H20" i="3" s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D32" i="1" s="1"/>
  <c r="H27" i="3" s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C13" i="1" s="1"/>
  <c r="G8" i="3" s="1"/>
  <c r="F129" i="1"/>
  <c r="E130" i="1"/>
  <c r="F130" i="1"/>
  <c r="E131" i="1"/>
  <c r="C25" i="1" s="1"/>
  <c r="G20" i="3" s="1"/>
  <c r="F131" i="1"/>
  <c r="D27" i="1" s="1"/>
  <c r="H22" i="3" s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C30" i="1" s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D24" i="1" s="1"/>
  <c r="H19" i="3" s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F50" i="1"/>
  <c r="D28" i="1"/>
  <c r="H23" i="3" s="1"/>
  <c r="C16" i="1"/>
  <c r="G11" i="3" s="1"/>
  <c r="C19" i="1"/>
  <c r="C20" i="1"/>
  <c r="G15" i="3" s="1"/>
  <c r="D20" i="1"/>
  <c r="H15" i="3" s="1"/>
  <c r="C23" i="1"/>
  <c r="G18" i="3" s="1"/>
  <c r="C26" i="1"/>
  <c r="G21" i="3" s="1"/>
  <c r="D26" i="1"/>
  <c r="H21" i="3" s="1"/>
  <c r="C27" i="1"/>
  <c r="D29" i="1"/>
  <c r="H24" i="3" s="1"/>
  <c r="D30" i="1"/>
  <c r="H25" i="3" s="1"/>
  <c r="C32" i="1"/>
  <c r="C38" i="1"/>
  <c r="D38" i="1"/>
  <c r="E50" i="1"/>
  <c r="C13" i="14"/>
  <c r="C12" i="14"/>
  <c r="C11" i="14"/>
  <c r="C10" i="14"/>
  <c r="C9" i="14"/>
  <c r="C8" i="14"/>
  <c r="C7" i="14"/>
  <c r="C6" i="14"/>
  <c r="C5" i="14"/>
  <c r="I272" i="1"/>
  <c r="G7" i="1" s="1"/>
  <c r="H272" i="1"/>
  <c r="F7" i="1" s="1"/>
  <c r="K272" i="1"/>
  <c r="I7" i="1" s="1"/>
  <c r="L272" i="1"/>
  <c r="J7" i="1" s="1"/>
  <c r="E6" i="1"/>
  <c r="C33" i="1" l="1"/>
  <c r="G28" i="3" s="1"/>
  <c r="D19" i="1"/>
  <c r="H14" i="3" s="1"/>
  <c r="D12" i="1"/>
  <c r="H7" i="3" s="1"/>
  <c r="C12" i="1"/>
  <c r="G7" i="3" s="1"/>
  <c r="D14" i="1"/>
  <c r="H9" i="3" s="1"/>
  <c r="I9" i="3" s="1"/>
  <c r="K9" i="3" s="1"/>
  <c r="C36" i="1"/>
  <c r="E36" i="1" s="1"/>
  <c r="D13" i="1"/>
  <c r="H8" i="3" s="1"/>
  <c r="I8" i="3" s="1"/>
  <c r="K8" i="3" s="1"/>
  <c r="D37" i="1"/>
  <c r="C31" i="1"/>
  <c r="G26" i="3" s="1"/>
  <c r="D31" i="1"/>
  <c r="H26" i="3" s="1"/>
  <c r="C17" i="14"/>
  <c r="I30" i="3"/>
  <c r="K30" i="3" s="1"/>
  <c r="E33" i="3"/>
  <c r="C34" i="1"/>
  <c r="G29" i="3" s="1"/>
  <c r="D33" i="1"/>
  <c r="H28" i="3" s="1"/>
  <c r="I28" i="3" s="1"/>
  <c r="K28" i="3" s="1"/>
  <c r="D15" i="1"/>
  <c r="H10" i="3" s="1"/>
  <c r="D17" i="1"/>
  <c r="H12" i="3" s="1"/>
  <c r="I12" i="3" s="1"/>
  <c r="K12" i="3" s="1"/>
  <c r="C24" i="1"/>
  <c r="G19" i="3" s="1"/>
  <c r="I19" i="3" s="1"/>
  <c r="K19" i="3" s="1"/>
  <c r="C22" i="1"/>
  <c r="G17" i="3" s="1"/>
  <c r="D21" i="1"/>
  <c r="H16" i="3" s="1"/>
  <c r="D22" i="1"/>
  <c r="H17" i="3" s="1"/>
  <c r="C21" i="1"/>
  <c r="G16" i="3" s="1"/>
  <c r="K14" i="14"/>
  <c r="E272" i="1"/>
  <c r="C7" i="1" s="1"/>
  <c r="C15" i="1"/>
  <c r="G10" i="3" s="1"/>
  <c r="D34" i="1"/>
  <c r="H29" i="3" s="1"/>
  <c r="E18" i="1"/>
  <c r="E38" i="1"/>
  <c r="E19" i="1"/>
  <c r="F272" i="1"/>
  <c r="D7" i="1" s="1"/>
  <c r="E28" i="1"/>
  <c r="I23" i="3"/>
  <c r="K23" i="3" s="1"/>
  <c r="E16" i="1"/>
  <c r="I18" i="3"/>
  <c r="K18" i="3" s="1"/>
  <c r="I11" i="3"/>
  <c r="K11" i="3" s="1"/>
  <c r="E20" i="1"/>
  <c r="I20" i="3"/>
  <c r="K20" i="3" s="1"/>
  <c r="I15" i="3"/>
  <c r="K15" i="3" s="1"/>
  <c r="E29" i="1"/>
  <c r="G14" i="3"/>
  <c r="I14" i="3" s="1"/>
  <c r="K14" i="3" s="1"/>
  <c r="I13" i="3"/>
  <c r="K13" i="3" s="1"/>
  <c r="J8" i="1"/>
  <c r="G25" i="3"/>
  <c r="I25" i="3" s="1"/>
  <c r="K25" i="3" s="1"/>
  <c r="E30" i="1"/>
  <c r="H8" i="1"/>
  <c r="G22" i="3"/>
  <c r="I22" i="3" s="1"/>
  <c r="K22" i="3" s="1"/>
  <c r="E27" i="1"/>
  <c r="F8" i="1"/>
  <c r="G27" i="3"/>
  <c r="I27" i="3" s="1"/>
  <c r="K27" i="3" s="1"/>
  <c r="E32" i="1"/>
  <c r="I21" i="3"/>
  <c r="K21" i="3" s="1"/>
  <c r="E11" i="1"/>
  <c r="G6" i="3"/>
  <c r="E23" i="1"/>
  <c r="G24" i="3"/>
  <c r="I24" i="3" s="1"/>
  <c r="K24" i="3" s="1"/>
  <c r="E26" i="1"/>
  <c r="E25" i="1"/>
  <c r="I7" i="3" l="1"/>
  <c r="K7" i="3" s="1"/>
  <c r="E12" i="1"/>
  <c r="E14" i="1"/>
  <c r="G31" i="3"/>
  <c r="G33" i="3" s="1"/>
  <c r="E37" i="1"/>
  <c r="H32" i="3"/>
  <c r="I32" i="3" s="1"/>
  <c r="K32" i="3" s="1"/>
  <c r="E13" i="1"/>
  <c r="I26" i="3"/>
  <c r="K26" i="3" s="1"/>
  <c r="E31" i="1"/>
  <c r="E24" i="1"/>
  <c r="E17" i="1"/>
  <c r="I10" i="3"/>
  <c r="K10" i="3" s="1"/>
  <c r="E33" i="1"/>
  <c r="I17" i="3"/>
  <c r="K17" i="3" s="1"/>
  <c r="I16" i="3"/>
  <c r="K16" i="3" s="1"/>
  <c r="E22" i="1"/>
  <c r="E21" i="1"/>
  <c r="E15" i="1"/>
  <c r="C39" i="1"/>
  <c r="D39" i="1"/>
  <c r="E34" i="1"/>
  <c r="I29" i="3"/>
  <c r="K29" i="3" s="1"/>
  <c r="I12" i="1"/>
  <c r="I11" i="1"/>
  <c r="I6" i="3"/>
  <c r="H33" i="3" l="1"/>
  <c r="E39" i="1"/>
  <c r="K6" i="3"/>
  <c r="I31" i="3" l="1"/>
  <c r="K31" i="3" l="1"/>
  <c r="K33" i="3" s="1"/>
  <c r="I33" i="3"/>
</calcChain>
</file>

<file path=xl/sharedStrings.xml><?xml version="1.0" encoding="utf-8"?>
<sst xmlns="http://schemas.openxmlformats.org/spreadsheetml/2006/main" count="874" uniqueCount="675">
  <si>
    <t>Inntekter</t>
  </si>
  <si>
    <t>Utgifter</t>
  </si>
  <si>
    <t>Differanse</t>
  </si>
  <si>
    <t>FOTBALL</t>
  </si>
  <si>
    <t>KONDISJON</t>
  </si>
  <si>
    <t>HOLMENKOLLSTAFETT</t>
  </si>
  <si>
    <t>ORIENTERING</t>
  </si>
  <si>
    <t>VOLLEYBALL</t>
  </si>
  <si>
    <t>SYKKEL &amp; SOMMER -DAG</t>
  </si>
  <si>
    <t>MEDLEMSKONTINGENT</t>
  </si>
  <si>
    <t>OBIK</t>
  </si>
  <si>
    <t>BANKGEBYR</t>
  </si>
  <si>
    <t>RENTER</t>
  </si>
  <si>
    <t>MØTER</t>
  </si>
  <si>
    <t>DIVERSE</t>
  </si>
  <si>
    <t>SKIDAG</t>
  </si>
  <si>
    <t>DUGNAD</t>
  </si>
  <si>
    <t>Bilag nr.</t>
  </si>
  <si>
    <t>Dato</t>
  </si>
  <si>
    <t>Kode</t>
  </si>
  <si>
    <t>Tekst</t>
  </si>
  <si>
    <t>Nr 119</t>
  </si>
  <si>
    <t>Nr 120</t>
  </si>
  <si>
    <t>Nr 121</t>
  </si>
  <si>
    <t>Nr 122</t>
  </si>
  <si>
    <t>Nr 123</t>
  </si>
  <si>
    <t>Nr 124</t>
  </si>
  <si>
    <t>DRIFT</t>
  </si>
  <si>
    <t>KASSE</t>
  </si>
  <si>
    <t>BANK</t>
  </si>
  <si>
    <t>SPAREKONTO</t>
  </si>
  <si>
    <t>( 1607.84.00564 )</t>
  </si>
  <si>
    <t xml:space="preserve"> </t>
  </si>
  <si>
    <t>DRIFT:</t>
  </si>
  <si>
    <t>cash i kasse</t>
  </si>
  <si>
    <t>Saldo driftskonto</t>
  </si>
  <si>
    <t>Saldo sparekonto</t>
  </si>
  <si>
    <t>KASSE+BANK=</t>
  </si>
  <si>
    <t>Inn debet</t>
  </si>
  <si>
    <t>ut kredit</t>
  </si>
  <si>
    <t>Nr</t>
  </si>
  <si>
    <t>Hva</t>
  </si>
  <si>
    <t>Nr 1</t>
  </si>
  <si>
    <t>Nr 2</t>
  </si>
  <si>
    <t>Nr 3</t>
  </si>
  <si>
    <t>Nr 4</t>
  </si>
  <si>
    <t>Nr 5</t>
  </si>
  <si>
    <t>Nr 6</t>
  </si>
  <si>
    <t>Nr 7</t>
  </si>
  <si>
    <t>Nr 8</t>
  </si>
  <si>
    <t>Nr 9</t>
  </si>
  <si>
    <t>Nr 10</t>
  </si>
  <si>
    <t>Nr 11</t>
  </si>
  <si>
    <t>Nr 12</t>
  </si>
  <si>
    <t>Nr 13</t>
  </si>
  <si>
    <t>Nr 14</t>
  </si>
  <si>
    <t>Nr 15</t>
  </si>
  <si>
    <t>Nr 16</t>
  </si>
  <si>
    <t>Nr 17</t>
  </si>
  <si>
    <t>Nr 18</t>
  </si>
  <si>
    <t>Nr 19</t>
  </si>
  <si>
    <t>Nr 20</t>
  </si>
  <si>
    <t>Nr 21</t>
  </si>
  <si>
    <t>Nr 22</t>
  </si>
  <si>
    <t>Nr 23</t>
  </si>
  <si>
    <t>Nr 24</t>
  </si>
  <si>
    <t>Nr 25</t>
  </si>
  <si>
    <t>Nr 26</t>
  </si>
  <si>
    <t>Nr 27</t>
  </si>
  <si>
    <t>Nr 28</t>
  </si>
  <si>
    <t>Nr 29</t>
  </si>
  <si>
    <t>Nr 30</t>
  </si>
  <si>
    <t>Nr 31</t>
  </si>
  <si>
    <t>Nr 32</t>
  </si>
  <si>
    <t>Nr 33</t>
  </si>
  <si>
    <t>Nr 34</t>
  </si>
  <si>
    <t>Nr 35</t>
  </si>
  <si>
    <t>Nr 36</t>
  </si>
  <si>
    <t>Nr 37</t>
  </si>
  <si>
    <t>Nr 38</t>
  </si>
  <si>
    <t>Nr 39</t>
  </si>
  <si>
    <t>Nr 40</t>
  </si>
  <si>
    <t>Nr 41</t>
  </si>
  <si>
    <t>Nr 42</t>
  </si>
  <si>
    <t>Nr 43</t>
  </si>
  <si>
    <t>Nr 44</t>
  </si>
  <si>
    <t>Nr 45</t>
  </si>
  <si>
    <t>Nr 46</t>
  </si>
  <si>
    <t>Nr 47</t>
  </si>
  <si>
    <t>Nr 48</t>
  </si>
  <si>
    <t>Nr 49</t>
  </si>
  <si>
    <t>Nr 50</t>
  </si>
  <si>
    <t>Nr 51</t>
  </si>
  <si>
    <t>Nr 52</t>
  </si>
  <si>
    <t>Nr 53</t>
  </si>
  <si>
    <t>Nr 54</t>
  </si>
  <si>
    <t>Nr 55</t>
  </si>
  <si>
    <t>Nr 56</t>
  </si>
  <si>
    <t>Nr 57</t>
  </si>
  <si>
    <t>Nr 58</t>
  </si>
  <si>
    <t>Nr 59</t>
  </si>
  <si>
    <t>Nr 60</t>
  </si>
  <si>
    <t>Nr 61</t>
  </si>
  <si>
    <t>Nr 62</t>
  </si>
  <si>
    <t>Nr 63</t>
  </si>
  <si>
    <t>Nr 64</t>
  </si>
  <si>
    <t>Nr 65</t>
  </si>
  <si>
    <t>Nr 66</t>
  </si>
  <si>
    <t>Nr 67</t>
  </si>
  <si>
    <t>Nr 68</t>
  </si>
  <si>
    <t>Nr 69</t>
  </si>
  <si>
    <t>Nr 70</t>
  </si>
  <si>
    <t>Nr 71</t>
  </si>
  <si>
    <t>Nr 72</t>
  </si>
  <si>
    <t>Nr 73</t>
  </si>
  <si>
    <t>Nr 74</t>
  </si>
  <si>
    <t>Nr 75</t>
  </si>
  <si>
    <t>Nr 76</t>
  </si>
  <si>
    <t>Nr 77</t>
  </si>
  <si>
    <t>Nr 78</t>
  </si>
  <si>
    <t>Nr 79</t>
  </si>
  <si>
    <t>Nr 80</t>
  </si>
  <si>
    <t>Nr 81</t>
  </si>
  <si>
    <t>Nr 82</t>
  </si>
  <si>
    <t>Nr 83</t>
  </si>
  <si>
    <t>Nr 84</t>
  </si>
  <si>
    <t>Nr 85</t>
  </si>
  <si>
    <t>Nr 86</t>
  </si>
  <si>
    <t>Nr 87</t>
  </si>
  <si>
    <t>Nr 88</t>
  </si>
  <si>
    <t>Nr 89</t>
  </si>
  <si>
    <t>Nr 90</t>
  </si>
  <si>
    <t>Nr 91</t>
  </si>
  <si>
    <t>Nr 92</t>
  </si>
  <si>
    <t>Nr 93</t>
  </si>
  <si>
    <t>Nr 94</t>
  </si>
  <si>
    <t>Nr 95</t>
  </si>
  <si>
    <t>Nr 96</t>
  </si>
  <si>
    <t>Nr 97</t>
  </si>
  <si>
    <t>Nr 98</t>
  </si>
  <si>
    <t>Nr 99</t>
  </si>
  <si>
    <t>Nr 100</t>
  </si>
  <si>
    <t>Nr 101</t>
  </si>
  <si>
    <t>Nr 102</t>
  </si>
  <si>
    <t>Nr 103</t>
  </si>
  <si>
    <t>Nr 104</t>
  </si>
  <si>
    <t>Nr 105</t>
  </si>
  <si>
    <t>Nr 106</t>
  </si>
  <si>
    <t>Nr 107</t>
  </si>
  <si>
    <t>Nr 108</t>
  </si>
  <si>
    <t>Nr 109</t>
  </si>
  <si>
    <t>Nr 110</t>
  </si>
  <si>
    <t>Nr 111</t>
  </si>
  <si>
    <t>Nr 112</t>
  </si>
  <si>
    <t>Nr 113</t>
  </si>
  <si>
    <t>Nr 114</t>
  </si>
  <si>
    <t>Nr 115</t>
  </si>
  <si>
    <t>Nr 116</t>
  </si>
  <si>
    <t>Nr 117</t>
  </si>
  <si>
    <t>Nr 118</t>
  </si>
  <si>
    <t>Nr 125</t>
  </si>
  <si>
    <t>Nr 126</t>
  </si>
  <si>
    <t>Nr 127</t>
  </si>
  <si>
    <t>Nr 128</t>
  </si>
  <si>
    <t>Nr 129</t>
  </si>
  <si>
    <t>Nr 130</t>
  </si>
  <si>
    <t>Nr 131</t>
  </si>
  <si>
    <t>Nr 132</t>
  </si>
  <si>
    <t>Nr 133</t>
  </si>
  <si>
    <t>Nr 134</t>
  </si>
  <si>
    <t>Nr 135</t>
  </si>
  <si>
    <t>Nr 136</t>
  </si>
  <si>
    <t>Nr 137</t>
  </si>
  <si>
    <t>Nr 138</t>
  </si>
  <si>
    <t>Nr 139</t>
  </si>
  <si>
    <t>Nr 140</t>
  </si>
  <si>
    <t>Nr 141</t>
  </si>
  <si>
    <t>Nr 142</t>
  </si>
  <si>
    <t>Nr 143</t>
  </si>
  <si>
    <t>Nr 144</t>
  </si>
  <si>
    <t>Nr 145</t>
  </si>
  <si>
    <t>Nr 146</t>
  </si>
  <si>
    <t>Nr 147</t>
  </si>
  <si>
    <t>Nr 148</t>
  </si>
  <si>
    <t>Nr 149</t>
  </si>
  <si>
    <t>Nr 150</t>
  </si>
  <si>
    <t>Nr 151</t>
  </si>
  <si>
    <t>Nr 152</t>
  </si>
  <si>
    <t>Nr 153</t>
  </si>
  <si>
    <t>Nr 154</t>
  </si>
  <si>
    <t>Nr 155</t>
  </si>
  <si>
    <t>Nr 156</t>
  </si>
  <si>
    <t>Nr 157</t>
  </si>
  <si>
    <t>Nr 158</t>
  </si>
  <si>
    <t>Nr 159</t>
  </si>
  <si>
    <t>Nr 160</t>
  </si>
  <si>
    <t>Nr 161</t>
  </si>
  <si>
    <t>Nr 162</t>
  </si>
  <si>
    <t>Nr 163</t>
  </si>
  <si>
    <t>Nr 164</t>
  </si>
  <si>
    <t>Nr 165</t>
  </si>
  <si>
    <t>Nr 166</t>
  </si>
  <si>
    <t>Nr 167</t>
  </si>
  <si>
    <t>Nr 168</t>
  </si>
  <si>
    <t>Nr 169</t>
  </si>
  <si>
    <t>Nr 170</t>
  </si>
  <si>
    <t>Nr 171</t>
  </si>
  <si>
    <t>Nr 172</t>
  </si>
  <si>
    <t>Nr 173</t>
  </si>
  <si>
    <t>Nr 174</t>
  </si>
  <si>
    <t>Nr 175</t>
  </si>
  <si>
    <t>Nr 176</t>
  </si>
  <si>
    <t>Nr 177</t>
  </si>
  <si>
    <t>Nr 178</t>
  </si>
  <si>
    <t>Nr 179</t>
  </si>
  <si>
    <t>Nr 180</t>
  </si>
  <si>
    <t>Nr 181</t>
  </si>
  <si>
    <t>Nr 182</t>
  </si>
  <si>
    <t>Nr 183</t>
  </si>
  <si>
    <t>Nr 184</t>
  </si>
  <si>
    <t>Nr 185</t>
  </si>
  <si>
    <t>Nr 186</t>
  </si>
  <si>
    <t>Nr 187</t>
  </si>
  <si>
    <t>Nr 188</t>
  </si>
  <si>
    <t>Nr 189</t>
  </si>
  <si>
    <t>Nr 190</t>
  </si>
  <si>
    <t>Nr 191</t>
  </si>
  <si>
    <t>Nr 192</t>
  </si>
  <si>
    <t>Nr 193</t>
  </si>
  <si>
    <t>Nr 194</t>
  </si>
  <si>
    <t>Nr 195</t>
  </si>
  <si>
    <t>Nr 196</t>
  </si>
  <si>
    <t>Nr 197</t>
  </si>
  <si>
    <t>Nr 198</t>
  </si>
  <si>
    <t>Nr 199</t>
  </si>
  <si>
    <t>Nr 200</t>
  </si>
  <si>
    <t>Nr 201</t>
  </si>
  <si>
    <t>Nr 202</t>
  </si>
  <si>
    <t>Nr 203</t>
  </si>
  <si>
    <t>Nr 204</t>
  </si>
  <si>
    <t>Nr 205</t>
  </si>
  <si>
    <t>Nr 206</t>
  </si>
  <si>
    <t>Nr 207</t>
  </si>
  <si>
    <t>Nr 208</t>
  </si>
  <si>
    <t>Nr 209</t>
  </si>
  <si>
    <t>Nr 210</t>
  </si>
  <si>
    <t>Nr 211</t>
  </si>
  <si>
    <t>Nr 212</t>
  </si>
  <si>
    <t>Nr 213</t>
  </si>
  <si>
    <t>Nr 214</t>
  </si>
  <si>
    <t>Nr 215</t>
  </si>
  <si>
    <t>Nr 216</t>
  </si>
  <si>
    <t>Nr 217</t>
  </si>
  <si>
    <t>Nr 218</t>
  </si>
  <si>
    <t>Nr 219</t>
  </si>
  <si>
    <t>Nr 220</t>
  </si>
  <si>
    <t>Konto nr</t>
  </si>
  <si>
    <t>BANK=</t>
  </si>
  <si>
    <t>Kasse</t>
  </si>
  <si>
    <t>Driftskonto</t>
  </si>
  <si>
    <t>Sparekonto</t>
  </si>
  <si>
    <t>Antall</t>
  </si>
  <si>
    <t>Sum</t>
  </si>
  <si>
    <t>4 ukjente på skifest</t>
  </si>
  <si>
    <t>Agnes Nyiri</t>
  </si>
  <si>
    <t>AgerstenSolfrid</t>
  </si>
  <si>
    <t xml:space="preserve">Anita Verpe Dyrrdal </t>
  </si>
  <si>
    <t>AlbretsenJon</t>
  </si>
  <si>
    <t>Asta Guttormsdottir</t>
  </si>
  <si>
    <t>Arne Ole Vold</t>
  </si>
  <si>
    <t>AlmSven-Arne</t>
  </si>
  <si>
    <t xml:space="preserve">Bjørn Egil Kringlebotn Nygaard </t>
  </si>
  <si>
    <t xml:space="preserve">Arnulf Jan Arthur Heidegård </t>
  </si>
  <si>
    <t>AndersenJarl Malkon</t>
  </si>
  <si>
    <t xml:space="preserve">Bjørn Harald Hval Flobekk </t>
  </si>
  <si>
    <t>Aslaug Mariolyn Van Nes</t>
  </si>
  <si>
    <t>BjerkKjetil</t>
  </si>
  <si>
    <t>Bruce Hackett</t>
  </si>
  <si>
    <t>Bente H. Skuland</t>
  </si>
  <si>
    <t>BrandtJan-Erik</t>
  </si>
  <si>
    <t>Gabriel Kielland</t>
  </si>
  <si>
    <t>Bernt Enge Larsen</t>
  </si>
  <si>
    <t>BremnesJohn Bjørnar</t>
  </si>
  <si>
    <t>Jarl Andersen</t>
  </si>
  <si>
    <t>Gudmund Anders Dalsbø</t>
  </si>
  <si>
    <t xml:space="preserve">Bjørn Harald Flobekk: </t>
  </si>
  <si>
    <t>BøeRune</t>
  </si>
  <si>
    <t>Gunnar Bern Halvorsen</t>
  </si>
  <si>
    <t xml:space="preserve">Brita Ullestad </t>
  </si>
  <si>
    <t>DalsbøGudmund</t>
  </si>
  <si>
    <t xml:space="preserve">Hans Henrik Dedichen Fremming </t>
  </si>
  <si>
    <t xml:space="preserve">Bruce Edward Hackett </t>
  </si>
  <si>
    <t>EastwoodSteinar</t>
  </si>
  <si>
    <t>Harald Engerdahl</t>
  </si>
  <si>
    <t>Else Marie Kristiansen</t>
  </si>
  <si>
    <t>EngedahlHarald</t>
  </si>
  <si>
    <t>Heiko Klein</t>
  </si>
  <si>
    <t>FremmingHans Henrik</t>
  </si>
  <si>
    <t>Helen Korsmo</t>
  </si>
  <si>
    <t>Geir Kjærnli</t>
  </si>
  <si>
    <t>GoaKristin</t>
  </si>
  <si>
    <t>Jan Erik Haugen</t>
  </si>
  <si>
    <t>Grete Dahl</t>
  </si>
  <si>
    <t>GusdalYvonne</t>
  </si>
  <si>
    <t xml:space="preserve">Jan-Erik Brandt </t>
  </si>
  <si>
    <t>GuttormsdottirAsta</t>
  </si>
  <si>
    <t xml:space="preserve">Kjetil Bjerk </t>
  </si>
  <si>
    <t>Hans Henrik Fremming,</t>
  </si>
  <si>
    <t>HansenJan-Inge</t>
  </si>
  <si>
    <t>Rolf Solvang</t>
  </si>
  <si>
    <t>Jørn Kristiansen</t>
  </si>
  <si>
    <t xml:space="preserve">Harald Engedahl </t>
  </si>
  <si>
    <t>Hanssen-BauerInger</t>
  </si>
  <si>
    <t xml:space="preserve">Sven Arne Alm </t>
  </si>
  <si>
    <t xml:space="preserve">Karen Marit Andersen </t>
  </si>
  <si>
    <t>HarstveitKnut</t>
  </si>
  <si>
    <t xml:space="preserve">Kari Stageberg </t>
  </si>
  <si>
    <t xml:space="preserve">Hilde Haakenstad </t>
  </si>
  <si>
    <t>HeggedalVidar</t>
  </si>
  <si>
    <t>Rune Bøe</t>
  </si>
  <si>
    <t xml:space="preserve">Inger Hanssen-Bauer </t>
  </si>
  <si>
    <t>HusebyeTone Braadland</t>
  </si>
  <si>
    <t>Kjetil Isaksen</t>
  </si>
  <si>
    <t>HaakenstadHilde</t>
  </si>
  <si>
    <t xml:space="preserve">Roar Skålin </t>
  </si>
  <si>
    <t xml:space="preserve">Knut Arne Iden </t>
  </si>
  <si>
    <t>IdenKnut A</t>
  </si>
  <si>
    <t xml:space="preserve">Viel Ødegaard </t>
  </si>
  <si>
    <t>Lars Petter Røed</t>
  </si>
  <si>
    <t>Jan-Inge Hansen</t>
  </si>
  <si>
    <t>Kari.Stageberg@met.no</t>
  </si>
  <si>
    <t xml:space="preserve">Leif Gunnar Olonkin </t>
  </si>
  <si>
    <t xml:space="preserve">Johannes Rundhaug </t>
  </si>
  <si>
    <t>KiellandGabriel</t>
  </si>
  <si>
    <t xml:space="preserve">Mariken Homleid </t>
  </si>
  <si>
    <t xml:space="preserve">Lillian Svendsen </t>
  </si>
  <si>
    <t xml:space="preserve">Johnny Brattsti </t>
  </si>
  <si>
    <t>KjærnliGeir</t>
  </si>
  <si>
    <t xml:space="preserve">Rune Larsen </t>
  </si>
  <si>
    <t xml:space="preserve">Mareile Astrid Wolff </t>
  </si>
  <si>
    <t xml:space="preserve">Jon Albretsen </t>
  </si>
  <si>
    <t>KleinHeiko</t>
  </si>
  <si>
    <t>Siri Spjelkavik</t>
  </si>
  <si>
    <t xml:space="preserve">Jørgen Togstad </t>
  </si>
  <si>
    <t>Knut Helge Midtbø</t>
  </si>
  <si>
    <t>Svein Refsli</t>
  </si>
  <si>
    <t>Martin Sigurd Grønsleth</t>
  </si>
  <si>
    <t>KorsmoHelen</t>
  </si>
  <si>
    <t>Ted Torfoss</t>
  </si>
  <si>
    <t>Merete Larre</t>
  </si>
  <si>
    <t>KristiansenElse Marie</t>
  </si>
  <si>
    <t>Nils Arvid Olsen Langgård</t>
  </si>
  <si>
    <t>KristiansenJørn</t>
  </si>
  <si>
    <t xml:space="preserve">Ole Nikolai Vignes </t>
  </si>
  <si>
    <t>Karly Eriksen</t>
  </si>
  <si>
    <t>KristoffersenDag Roger</t>
  </si>
  <si>
    <t>Per Helmer Skaali</t>
  </si>
  <si>
    <t>Kjell Brandsberg</t>
  </si>
  <si>
    <t>LanggårdNils Arvid Olsen</t>
  </si>
  <si>
    <t xml:space="preserve">Pål Evensen </t>
  </si>
  <si>
    <t xml:space="preserve">Kjetil Bertin Stiansen </t>
  </si>
  <si>
    <t>LarsenBernt Enge</t>
  </si>
  <si>
    <t xml:space="preserve">Pål Harald Sannes </t>
  </si>
  <si>
    <t>LarsenRune</t>
  </si>
  <si>
    <t xml:space="preserve">Øystein Lie </t>
  </si>
  <si>
    <t>Knut Arne Iden</t>
  </si>
  <si>
    <t>LieØystein</t>
  </si>
  <si>
    <t>Vidar Kristoffer Heggedal</t>
  </si>
  <si>
    <t>LundstadElin</t>
  </si>
  <si>
    <t>Kristin Goa</t>
  </si>
  <si>
    <t>MathisenTor Ivar</t>
  </si>
  <si>
    <t>Kåre Holter Solhjell</t>
  </si>
  <si>
    <t>MelsomArne</t>
  </si>
  <si>
    <t xml:space="preserve">Torborg Haug </t>
  </si>
  <si>
    <t>Rune Ringberg</t>
  </si>
  <si>
    <t>Lars Andresen</t>
  </si>
  <si>
    <t>MoiRita</t>
  </si>
  <si>
    <t xml:space="preserve">Trine Dunker Windvik </t>
  </si>
  <si>
    <t xml:space="preserve">Lars Petter Røed </t>
  </si>
  <si>
    <t>NordengThor Erik</t>
  </si>
  <si>
    <t xml:space="preserve">Øyvind Seland </t>
  </si>
  <si>
    <t xml:space="preserve">Solfrid Agersten </t>
  </si>
  <si>
    <t>OlonkinLeif Gunnar</t>
  </si>
  <si>
    <t>Steinar Eastwood</t>
  </si>
  <si>
    <t xml:space="preserve">Monica Hage </t>
  </si>
  <si>
    <t>RandriamampianinaRoger</t>
  </si>
  <si>
    <t>RefsliSvein</t>
  </si>
  <si>
    <t>RingbergRune</t>
  </si>
  <si>
    <t>RundhaugJohannes</t>
  </si>
  <si>
    <t>Tone Braadland Husebye</t>
  </si>
  <si>
    <t>RøedLars Petter</t>
  </si>
  <si>
    <t>SaltbonesJørgen</t>
  </si>
  <si>
    <t>Rebecca Emily Rudsar</t>
  </si>
  <si>
    <t>SannesPål</t>
  </si>
  <si>
    <t xml:space="preserve">Roger Randriamampianina </t>
  </si>
  <si>
    <t>SelandØyvind</t>
  </si>
  <si>
    <t>Rune Boiesen</t>
  </si>
  <si>
    <t>SivleAnders</t>
  </si>
  <si>
    <t>Yngve Øen</t>
  </si>
  <si>
    <t>SkålinRoar</t>
  </si>
  <si>
    <t>SkaaliPer Helmer</t>
  </si>
  <si>
    <t>Øyvind Nordli</t>
  </si>
  <si>
    <t>Sigurbjørg Asta Guttormsdottir</t>
  </si>
  <si>
    <t>SolvangRolf</t>
  </si>
  <si>
    <t>SpjelkavikSiri</t>
  </si>
  <si>
    <t>ThapaPernille</t>
  </si>
  <si>
    <t>ThynessVibeke Wauters</t>
  </si>
  <si>
    <t xml:space="preserve">Svein Refsli </t>
  </si>
  <si>
    <t>VestrengVigdis</t>
  </si>
  <si>
    <t>VidalÅse Moen</t>
  </si>
  <si>
    <t>Tone Eng</t>
  </si>
  <si>
    <t>WahlBente</t>
  </si>
  <si>
    <t>Tone Husebye</t>
  </si>
  <si>
    <t>WangMari</t>
  </si>
  <si>
    <t>Trine Dunker Windvik</t>
  </si>
  <si>
    <t>WibergSiri</t>
  </si>
  <si>
    <t>Vibeke Wauters Thyness</t>
  </si>
  <si>
    <t>AasTrygve</t>
  </si>
  <si>
    <t>Åse Moen Vidal</t>
  </si>
  <si>
    <t xml:space="preserve">Per Helmer Skaali </t>
  </si>
  <si>
    <t>Ketil Isaksen</t>
  </si>
  <si>
    <t>Magnus Bjørn Drivdal</t>
  </si>
  <si>
    <t>Magne Simonsen</t>
  </si>
  <si>
    <t>Øystein Lie</t>
  </si>
  <si>
    <t>Birthe Marie Steensen</t>
  </si>
  <si>
    <t>Glenn Blandehoel</t>
  </si>
  <si>
    <t>Merete Larrè</t>
  </si>
  <si>
    <t>Pål Sannes</t>
  </si>
  <si>
    <t>Vegar Kristiansen</t>
  </si>
  <si>
    <t xml:space="preserve">Vidar Heggedal </t>
  </si>
  <si>
    <t>Espen Aspestrand</t>
  </si>
  <si>
    <t>Kjetil Stiansen</t>
  </si>
  <si>
    <t>Kristin Lyng</t>
  </si>
  <si>
    <t>Briuce Hackett</t>
  </si>
  <si>
    <t>Martin Grønsleth</t>
  </si>
  <si>
    <t>Jørgen Togstad</t>
  </si>
  <si>
    <t xml:space="preserve">Karianne Ødemark </t>
  </si>
  <si>
    <t>Rolf Cato Guldberg</t>
  </si>
  <si>
    <t>Jan Inge Hansen</t>
  </si>
  <si>
    <t>Helen Furuset Korsmo</t>
  </si>
  <si>
    <t xml:space="preserve">Dag Roger Kristoffersen </t>
  </si>
  <si>
    <t>Ted Torfos</t>
  </si>
  <si>
    <t>Diff. regn-bud</t>
  </si>
  <si>
    <t xml:space="preserve">Yngve Øen </t>
  </si>
  <si>
    <t xml:space="preserve">Reidun Gangstø </t>
  </si>
  <si>
    <t xml:space="preserve">Magnus Bjørn Drivdal </t>
  </si>
  <si>
    <t>Helga Tajet</t>
  </si>
  <si>
    <t xml:space="preserve">Mai-Linn Finstad </t>
  </si>
  <si>
    <t xml:space="preserve">Bjørn Harald Flobekk </t>
  </si>
  <si>
    <t xml:space="preserve">Tone Husebye </t>
  </si>
  <si>
    <t>Hans Henrik Fremming</t>
  </si>
  <si>
    <t>Cecilie Stenersen</t>
  </si>
  <si>
    <t xml:space="preserve">Bruce Hackett </t>
  </si>
  <si>
    <t xml:space="preserve">Nils Melsom Kristensen </t>
  </si>
  <si>
    <t xml:space="preserve">Sven-Arne Alm </t>
  </si>
  <si>
    <t xml:space="preserve">Bjørn Egil Nygaard </t>
  </si>
  <si>
    <t>Mareile Astrid Wolff</t>
  </si>
  <si>
    <t>Hege Hoen</t>
  </si>
  <si>
    <t>Jan Le</t>
  </si>
  <si>
    <t>BOOTCAMP</t>
  </si>
  <si>
    <t>SYKKELAKSJON</t>
  </si>
  <si>
    <t>MINERALVANN, hovedbygg</t>
  </si>
  <si>
    <t>CIENS, salg</t>
  </si>
  <si>
    <t>ISKREM, CIENS</t>
  </si>
  <si>
    <t>DRIFTSTØTTE MET.NO</t>
  </si>
  <si>
    <t>SJAKK (OG ANDRE SPILL)</t>
  </si>
  <si>
    <t>BORDTENNIS</t>
  </si>
  <si>
    <t>MOMSKOMPENSASJON</t>
  </si>
  <si>
    <t>GRASROTANDEL</t>
  </si>
  <si>
    <t>Rune larsen</t>
  </si>
  <si>
    <t>Solfrid Agersten</t>
  </si>
  <si>
    <t>SUM:</t>
  </si>
  <si>
    <t>Kjetil Bjerk</t>
  </si>
  <si>
    <t>Vibeke Thynes</t>
  </si>
  <si>
    <t>Karianne Ødemark</t>
  </si>
  <si>
    <t>Hans Fremming</t>
  </si>
  <si>
    <t>februar</t>
  </si>
  <si>
    <t>Måned</t>
  </si>
  <si>
    <t>Beløp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</si>
  <si>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</si>
  <si>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</si>
  <si>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</si>
  <si>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</si>
  <si>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</si>
  <si>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</si>
  <si>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</si>
  <si>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</si>
  <si>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</si>
  <si>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</si>
  <si>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Salg CIENS</t>
  </si>
  <si>
    <t>Magnus Drivdal</t>
  </si>
  <si>
    <t>Bjørg Jenny Kokkvoll</t>
  </si>
  <si>
    <t>Astrid Mareile Wolff</t>
  </si>
  <si>
    <t>Mai-Linn Finstad</t>
  </si>
  <si>
    <t>Elin Lundstad</t>
  </si>
  <si>
    <t xml:space="preserve">Gabriel Kielland </t>
  </si>
  <si>
    <t xml:space="preserve">Haakon Melhuus </t>
  </si>
  <si>
    <t xml:space="preserve">Pål Sannes </t>
  </si>
  <si>
    <t xml:space="preserve">Espen Aspestrand </t>
  </si>
  <si>
    <t xml:space="preserve">Herdis Motrøen Gjelten </t>
  </si>
  <si>
    <t xml:space="preserve">Magne Simonsen </t>
  </si>
  <si>
    <t xml:space="preserve">Rune Ringberg </t>
  </si>
  <si>
    <t>Navn</t>
  </si>
  <si>
    <t>Kenneth Henriksen</t>
  </si>
  <si>
    <t>Middag kontant</t>
  </si>
  <si>
    <t>Middag nettbank</t>
  </si>
  <si>
    <t>TOTALT</t>
  </si>
  <si>
    <t>Jan-Erik Brandt</t>
  </si>
  <si>
    <t>Erik Hagemark</t>
  </si>
  <si>
    <t>Ole Vignes</t>
  </si>
  <si>
    <t>Åse Vidal</t>
  </si>
  <si>
    <t>Bente Hagen Skuland</t>
  </si>
  <si>
    <t>Simon Rasmussen</t>
  </si>
  <si>
    <t>Trond Hetland</t>
  </si>
  <si>
    <t>Tommy Axberg</t>
  </si>
  <si>
    <t>Reidun Gangstø</t>
  </si>
  <si>
    <t>januar</t>
  </si>
  <si>
    <t>REGNSKAP 2014</t>
  </si>
  <si>
    <t>Saldo per 31.12.2014:</t>
  </si>
  <si>
    <t>Kurs, styret</t>
  </si>
  <si>
    <t>Salg T-skjorter</t>
  </si>
  <si>
    <t>INNEBANDY</t>
  </si>
  <si>
    <t>BUDSJETT 2014</t>
  </si>
  <si>
    <t>DRIFTS REGNSKAP 2014</t>
  </si>
  <si>
    <t>KURS, styret</t>
  </si>
  <si>
    <t>Transaksjonsgebyr 2014</t>
  </si>
  <si>
    <t>Kasse per 31.12.2013</t>
  </si>
  <si>
    <t>Grasrotandel</t>
  </si>
  <si>
    <t>OBIK, medlemskontingent 2014</t>
  </si>
  <si>
    <t>Salg brus - IT-avd</t>
  </si>
  <si>
    <t>Salg brus - juletrefest</t>
  </si>
  <si>
    <t>Medlemskontingent, 42 medlemmer</t>
  </si>
  <si>
    <t>Grasrotandel, årsavgift 2014</t>
  </si>
  <si>
    <t>Innebandy 26.02 og 05.03</t>
  </si>
  <si>
    <t>Salg brus, 30 pepsi</t>
  </si>
  <si>
    <t>Innebandy 13.03</t>
  </si>
  <si>
    <t>Medlemskontingent, 4 medlemmer</t>
  </si>
  <si>
    <t>Salg CIENS, kjøp av varer + salg</t>
  </si>
  <si>
    <t>Innebandy 27.03</t>
  </si>
  <si>
    <t>Langrennskurs skøyting</t>
  </si>
  <si>
    <t>Langrennskurs skøyting, Jan Inge Hansen</t>
  </si>
  <si>
    <t>Bootcamp, 29.04 - 01.07, 10 uker</t>
  </si>
  <si>
    <t>Holmenkollstafetten, mat</t>
  </si>
  <si>
    <t>Salg T-skjorter, 7 stk</t>
  </si>
  <si>
    <t>Medlemskontingent, 6 medlemmer</t>
  </si>
  <si>
    <t>Langrennskurs skøyting, Kjetil Isaksen</t>
  </si>
  <si>
    <t>Volleyball, startkontingent 2014/2015</t>
  </si>
  <si>
    <t>Innebandy, 8, 15 og 22 mai</t>
  </si>
  <si>
    <t>Sykkelaksjon, kick off 15. mai</t>
  </si>
  <si>
    <t>EBS, månedsavgift mai</t>
  </si>
  <si>
    <t xml:space="preserve">Brus til test av ny brusautomat </t>
  </si>
  <si>
    <t>Langrennskurs skøyting, Sven-Arne Alm</t>
  </si>
  <si>
    <t>Innebandy 24. juni</t>
  </si>
  <si>
    <t>Innebandy 3. juli</t>
  </si>
  <si>
    <t>Salg T-skjorter 2 stk</t>
  </si>
  <si>
    <t>Pant</t>
  </si>
  <si>
    <t>Salg T-skjorter 1 stk</t>
  </si>
  <si>
    <t>EBS, månedsavgift juni</t>
  </si>
  <si>
    <t>Ringnes, 240 brus</t>
  </si>
  <si>
    <t>NAYAX, inntekt/utgift juli</t>
  </si>
  <si>
    <t>Innebandy 10 og 17 juli</t>
  </si>
  <si>
    <t>Innebandy 24. juli</t>
  </si>
  <si>
    <t>CocaCola, 192 brus</t>
  </si>
  <si>
    <t>Bladet Veivalg</t>
  </si>
  <si>
    <t>medlemskontingent, 1 medlem</t>
  </si>
  <si>
    <t>Overføring fra kassa til bank</t>
  </si>
  <si>
    <t>Bootcamp, 05. aug - 11. nov, 15 uker</t>
  </si>
  <si>
    <t>EBS, månedsavgift juli</t>
  </si>
  <si>
    <t>NAYAX, inntekt/utgift juni</t>
  </si>
  <si>
    <t>Volleyballdommerlauget, dommeravgift 14/15</t>
  </si>
  <si>
    <t>Sykkeldag 4. september</t>
  </si>
  <si>
    <t>T-skjorte, 3 stk</t>
  </si>
  <si>
    <t>EBS, månedsavgift august</t>
  </si>
  <si>
    <t>T-skjorte, 2 stk</t>
  </si>
  <si>
    <t>Kajakkkurs, Martin Pejcoch</t>
  </si>
  <si>
    <t>OBIK, volleyball, disp 3 eksterne</t>
  </si>
  <si>
    <t>NAYAX, inntekt/utgift august</t>
  </si>
  <si>
    <t>medlemskontingent, 2 medlemmer</t>
  </si>
  <si>
    <t>Kajakkkurs, Jurgen Schulze</t>
  </si>
  <si>
    <t>Langrennskurs skøyting, Rune Ringberg</t>
  </si>
  <si>
    <t>EBS, månedsavgift september</t>
  </si>
  <si>
    <t>Pant CIENS</t>
  </si>
  <si>
    <t>NAYAX, inntekt/utgift september</t>
  </si>
  <si>
    <t>Kajakkkurs Jan-Inge og Anita + våtkort Jan-Inge</t>
  </si>
  <si>
    <t>Innebandy 6. november</t>
  </si>
  <si>
    <t>Innebandy 30. oktober</t>
  </si>
  <si>
    <t>EBS, månedsavgift oktober</t>
  </si>
  <si>
    <t>Innebandy 13.november</t>
  </si>
  <si>
    <t>NAYAX, inntekt/utgift oktober</t>
  </si>
  <si>
    <t>Kajakkkurs Hans Henrik Fremming</t>
  </si>
  <si>
    <t>Julemiddag for styret og gruppeledere</t>
  </si>
  <si>
    <t>Blomster til Agnes Eriksen og Karianne Ødemark</t>
  </si>
  <si>
    <t>2 volleyballer og 1 ballbag</t>
  </si>
  <si>
    <t>Transaksjonsgebyr, hele 2014</t>
  </si>
  <si>
    <t>Innebandy 4. desember</t>
  </si>
  <si>
    <t>72 brus</t>
  </si>
  <si>
    <t>Agersten, Solfrid</t>
  </si>
  <si>
    <t>Alm, Sven-Arne</t>
  </si>
  <si>
    <t>Andresen, Kristin Bauge</t>
  </si>
  <si>
    <t>Aspestrand, Espen</t>
  </si>
  <si>
    <t>Axberg, Tommy</t>
  </si>
  <si>
    <t>Bjerk, Kjetil</t>
  </si>
  <si>
    <t>Brandt, Jan-Erik</t>
  </si>
  <si>
    <t>Dahl, Grete</t>
  </si>
  <si>
    <t>Drivdal, Magnus</t>
  </si>
  <si>
    <t>Elo, Christoffer Artturi</t>
  </si>
  <si>
    <t>Engdahl, Bjørg Jenny Kokkvoll</t>
  </si>
  <si>
    <t>Finstad, Mai-Linn</t>
  </si>
  <si>
    <t>Flobekk, Bjørn Harald Hval</t>
  </si>
  <si>
    <t>Fremming, Hans Henrik D</t>
  </si>
  <si>
    <t>Gangstø, Reidun</t>
  </si>
  <si>
    <t>Gjelten, Herdis Motrøen</t>
  </si>
  <si>
    <t>Goa, Kristin</t>
  </si>
  <si>
    <t>Guttormsdottir, Asta Sigurbjørg</t>
  </si>
  <si>
    <t>Hansen, Jan-Inge</t>
  </si>
  <si>
    <t>Heiberg, Hanne</t>
  </si>
  <si>
    <t>Henriksen, Kenneth</t>
  </si>
  <si>
    <t>Husebye, Tone Braadland</t>
  </si>
  <si>
    <t>Isaksen, Ketil</t>
  </si>
  <si>
    <t>Kielland, Gabriel Wilhelm</t>
  </si>
  <si>
    <t>Kristiansen, Henning Fredrik</t>
  </si>
  <si>
    <t>Larsen, Rune</t>
  </si>
  <si>
    <t>Larsgård, Nina Elisabeth</t>
  </si>
  <si>
    <t>Le, Jan</t>
  </si>
  <si>
    <t>Lie, Øystein</t>
  </si>
  <si>
    <t>Lundstad, Elin</t>
  </si>
  <si>
    <t>Lyng, Kristin</t>
  </si>
  <si>
    <t>Midtbø, Knut Helge</t>
  </si>
  <si>
    <t>Moxnes, Eldbjørg Dirdal</t>
  </si>
  <si>
    <t>Pejcoch, Martin Grønlien</t>
  </si>
  <si>
    <t>Randriamampianina, Roger</t>
  </si>
  <si>
    <t>Rasmussen, Simon</t>
  </si>
  <si>
    <t>Refsli, Svein</t>
  </si>
  <si>
    <t>Ringberg, Rune</t>
  </si>
  <si>
    <t>Røed, Lars Petter</t>
  </si>
  <si>
    <t>Sandved, Eva Merete</t>
  </si>
  <si>
    <t>Sannes, Pål Harald</t>
  </si>
  <si>
    <t>Simonsen, Magne</t>
  </si>
  <si>
    <t>Skaali, Per Helmer</t>
  </si>
  <si>
    <t>Skarby, Christian</t>
  </si>
  <si>
    <t>Skuland, Bente Hagen</t>
  </si>
  <si>
    <t>Spjelkavik, Siri</t>
  </si>
  <si>
    <t>Stenersen, Cecilie</t>
  </si>
  <si>
    <t>Stenmark, Aurora</t>
  </si>
  <si>
    <t>Stiansen, Kjetil</t>
  </si>
  <si>
    <t>Thyness, Vibeke Wauters</t>
  </si>
  <si>
    <t>Torfoss, Ted</t>
  </si>
  <si>
    <t>Ullestad, Brita</t>
  </si>
  <si>
    <t>Vignes, Ole Nikolai</t>
  </si>
  <si>
    <t>Wolff, Mareile Astrid</t>
  </si>
  <si>
    <t>Øen, Yngve</t>
  </si>
  <si>
    <t>EBS, månedsavgift november</t>
  </si>
  <si>
    <t>Innebandy 11. desember</t>
  </si>
  <si>
    <t>Per 11.12.2014</t>
  </si>
  <si>
    <t>Tilbakebetaling av bilag 39</t>
  </si>
  <si>
    <t>Tilbakebetalt, se bilag 78</t>
  </si>
  <si>
    <t>GE Healthcare - andel volleyball (Startkontingent og dommerlauget)</t>
  </si>
  <si>
    <t>Holmenkollstafetten 2015</t>
  </si>
  <si>
    <t>NAYAX, inntekt/utgift november</t>
  </si>
  <si>
    <t>DRIFTSTØTTE MET</t>
  </si>
  <si>
    <t>Drifts-støtte fra MET</t>
  </si>
  <si>
    <t>Padlekurs 10.september</t>
  </si>
  <si>
    <t>15 Yoga matter, refundert Mai-Linn Finstad</t>
  </si>
  <si>
    <t>144 brus (Storcash, 12,69/brus)</t>
  </si>
  <si>
    <t>Sykkelaksjonen, premier</t>
  </si>
  <si>
    <t>Feilkjøp av Pepsi (bliag 75). Kjøpt av Sven Arne</t>
  </si>
  <si>
    <t>Pant hovedbygg</t>
  </si>
  <si>
    <t>salg 2 kasser pepsi max, utgått på dato</t>
  </si>
  <si>
    <t>Momskompensasjon 2014</t>
  </si>
  <si>
    <t>Renter konto 1600.13.28682</t>
  </si>
  <si>
    <t>Renter konto 1607.84.00564</t>
  </si>
  <si>
    <t xml:space="preserve">Inn </t>
  </si>
  <si>
    <t>Inn</t>
  </si>
  <si>
    <t>Ut</t>
  </si>
  <si>
    <t xml:space="preserve">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</si>
</sst>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9" x14ac:knownFonts="1">
    <font>
      <sz val="10"/>
      <name val="Arial"/>
    </font>
    <font>
      <sz val="10"/>
      <name val="Arial"/>
      <family val="2"/>
    </font>
    <font>
      <b/>
      <sz val="20"/>
      <color indexed="9"/>
      <name val="Arial"/>
      <family val="2"/>
    </font>
    <font>
      <b/>
      <sz val="10"/>
      <name val="Arial"/>
      <family val="2"/>
    </font>
    <font>
      <b/>
      <sz val="10"/>
      <color indexed="37"/>
      <name val="Arial"/>
      <family val="2"/>
    </font>
    <font>
      <sz val="10"/>
      <color indexed="37"/>
      <name val="Arial"/>
      <family val="2"/>
    </font>
    <font>
      <sz val="8"/>
      <name val="Arial"/>
      <family val="2"/>
    </font>
    <font>
      <b/>
      <sz val="18"/>
      <color indexed="2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10"/>
      <color indexed="12"/>
      <name val="Arial"/>
      <family val="2"/>
    </font>
    <font>
      <b/>
      <sz val="10"/>
      <name val="MS Sans Serif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36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rgb="FF00B050"/>
      <name val="Arial"/>
      <family val="2"/>
    </font>
    <font>
      <sz val="10"/>
      <color rgb="FF339966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59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2" fillId="2" borderId="1" xfId="0" applyFont="1" applyFill="1" applyBorder="1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4" fontId="8" fillId="0" borderId="0" xfId="0" applyNumberFormat="1" applyFont="1"/>
    <xf numFmtId="0" fontId="9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8" fillId="0" borderId="4" xfId="0" applyFont="1" applyBorder="1"/>
    <xf numFmtId="14" fontId="8" fillId="0" borderId="4" xfId="0" applyNumberFormat="1" applyFont="1" applyBorder="1"/>
    <xf numFmtId="0" fontId="11" fillId="0" borderId="4" xfId="0" applyFont="1" applyBorder="1"/>
    <xf numFmtId="0" fontId="12" fillId="0" borderId="4" xfId="0" applyFont="1" applyBorder="1"/>
    <xf numFmtId="4" fontId="8" fillId="0" borderId="4" xfId="0" applyNumberFormat="1" applyFont="1" applyBorder="1"/>
    <xf numFmtId="4" fontId="13" fillId="0" borderId="0" xfId="0" applyNumberFormat="1" applyFont="1" applyFill="1"/>
    <xf numFmtId="4" fontId="14" fillId="0" borderId="0" xfId="0" applyNumberFormat="1" applyFont="1"/>
    <xf numFmtId="4" fontId="13" fillId="0" borderId="0" xfId="0" applyNumberFormat="1" applyFont="1"/>
    <xf numFmtId="4" fontId="9" fillId="0" borderId="0" xfId="0" applyNumberFormat="1" applyFont="1"/>
    <xf numFmtId="0" fontId="13" fillId="0" borderId="0" xfId="0" applyFont="1"/>
    <xf numFmtId="0" fontId="0" fillId="0" borderId="5" xfId="0" applyBorder="1"/>
    <xf numFmtId="0" fontId="3" fillId="4" borderId="5" xfId="0" applyFont="1" applyFill="1" applyBorder="1"/>
    <xf numFmtId="0" fontId="15" fillId="0" borderId="5" xfId="0" applyFont="1" applyBorder="1"/>
    <xf numFmtId="4" fontId="3" fillId="4" borderId="5" xfId="0" applyNumberFormat="1" applyFont="1" applyFill="1" applyBorder="1"/>
    <xf numFmtId="0" fontId="3" fillId="0" borderId="5" xfId="0" applyFont="1" applyBorder="1"/>
    <xf numFmtId="0" fontId="10" fillId="0" borderId="6" xfId="0" applyFont="1" applyBorder="1"/>
    <xf numFmtId="0" fontId="3" fillId="0" borderId="6" xfId="0" applyFont="1" applyBorder="1"/>
    <xf numFmtId="4" fontId="0" fillId="0" borderId="6" xfId="0" applyNumberFormat="1" applyBorder="1"/>
    <xf numFmtId="0" fontId="0" fillId="0" borderId="7" xfId="0" applyBorder="1"/>
    <xf numFmtId="4" fontId="0" fillId="0" borderId="7" xfId="0" applyNumberFormat="1" applyBorder="1"/>
    <xf numFmtId="0" fontId="13" fillId="0" borderId="0" xfId="0" applyFont="1" applyAlignment="1">
      <alignment horizontal="right"/>
    </xf>
    <xf numFmtId="4" fontId="0" fillId="0" borderId="0" xfId="0" applyNumberFormat="1" applyBorder="1"/>
    <xf numFmtId="0" fontId="16" fillId="0" borderId="0" xfId="1"/>
    <xf numFmtId="3" fontId="16" fillId="0" borderId="0" xfId="1" applyNumberFormat="1"/>
    <xf numFmtId="14" fontId="9" fillId="0" borderId="4" xfId="0" applyNumberFormat="1" applyFont="1" applyBorder="1"/>
    <xf numFmtId="0" fontId="19" fillId="0" borderId="0" xfId="1" applyFont="1"/>
    <xf numFmtId="0" fontId="19" fillId="0" borderId="0" xfId="1" applyFont="1" applyAlignment="1">
      <alignment horizontal="center"/>
    </xf>
    <xf numFmtId="0" fontId="16" fillId="0" borderId="12" xfId="1" applyBorder="1"/>
    <xf numFmtId="4" fontId="19" fillId="0" borderId="12" xfId="1" applyNumberFormat="1" applyFont="1" applyBorder="1"/>
    <xf numFmtId="0" fontId="1" fillId="0" borderId="0" xfId="1" applyFont="1" applyAlignment="1">
      <alignment horizontal="left"/>
    </xf>
    <xf numFmtId="0" fontId="1" fillId="0" borderId="0" xfId="1" applyFont="1"/>
    <xf numFmtId="164" fontId="1" fillId="0" borderId="0" xfId="1" applyNumberFormat="1" applyFont="1"/>
    <xf numFmtId="4" fontId="11" fillId="0" borderId="4" xfId="0" applyNumberFormat="1" applyFont="1" applyBorder="1"/>
    <xf numFmtId="4" fontId="12" fillId="0" borderId="4" xfId="0" applyNumberFormat="1" applyFont="1" applyBorder="1"/>
    <xf numFmtId="2" fontId="0" fillId="0" borderId="0" xfId="0" applyNumberForma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Alignment="1">
      <alignment horizontal="left"/>
    </xf>
    <xf numFmtId="0" fontId="1" fillId="0" borderId="0" xfId="1" applyNumberFormat="1" applyFont="1" applyFill="1" applyBorder="1"/>
    <xf numFmtId="0" fontId="1" fillId="0" borderId="0" xfId="1" applyFont="1" applyAlignment="1">
      <alignment horizontal="center"/>
    </xf>
    <xf numFmtId="14" fontId="1" fillId="0" borderId="0" xfId="1" applyNumberFormat="1" applyFont="1"/>
    <xf numFmtId="0" fontId="3" fillId="0" borderId="0" xfId="1" applyFont="1" applyBorder="1" applyAlignment="1">
      <alignment horizontal="center"/>
    </xf>
    <xf numFmtId="0" fontId="1" fillId="0" borderId="0" xfId="1" applyFont="1" applyFill="1" applyAlignment="1">
      <alignment horizontal="left"/>
    </xf>
    <xf numFmtId="164" fontId="1" fillId="0" borderId="0" xfId="1" applyNumberFormat="1" applyFont="1" applyAlignment="1">
      <alignment horizontal="right"/>
    </xf>
    <xf numFmtId="14" fontId="1" fillId="0" borderId="0" xfId="0" applyNumberFormat="1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3" fontId="0" fillId="0" borderId="0" xfId="0" applyNumberFormat="1" applyFont="1" applyFill="1"/>
    <xf numFmtId="0" fontId="15" fillId="0" borderId="0" xfId="0" applyFont="1" applyFill="1"/>
    <xf numFmtId="0" fontId="1" fillId="0" borderId="0" xfId="0" applyFont="1" applyFill="1" applyBorder="1"/>
    <xf numFmtId="0" fontId="0" fillId="0" borderId="13" xfId="0" applyBorder="1" applyAlignment="1">
      <alignment horizontal="center"/>
    </xf>
    <xf numFmtId="0" fontId="18" fillId="0" borderId="13" xfId="0" applyFont="1" applyBorder="1"/>
    <xf numFmtId="0" fontId="0" fillId="0" borderId="13" xfId="0" applyBorder="1"/>
    <xf numFmtId="0" fontId="18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3" fontId="0" fillId="0" borderId="0" xfId="0" applyNumberFormat="1" applyFill="1"/>
    <xf numFmtId="4" fontId="0" fillId="0" borderId="0" xfId="0" applyNumberFormat="1" applyFill="1"/>
    <xf numFmtId="14" fontId="0" fillId="0" borderId="0" xfId="0" applyNumberFormat="1" applyFill="1" applyAlignment="1">
      <alignment horizontal="right"/>
    </xf>
    <xf numFmtId="164" fontId="0" fillId="0" borderId="0" xfId="0" applyNumberFormat="1"/>
    <xf numFmtId="4" fontId="1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3" fillId="3" borderId="11" xfId="0" applyFont="1" applyFill="1" applyBorder="1"/>
    <xf numFmtId="0" fontId="3" fillId="3" borderId="3" xfId="0" applyFont="1" applyFill="1" applyBorder="1"/>
    <xf numFmtId="0" fontId="0" fillId="3" borderId="11" xfId="0" applyFill="1" applyBorder="1"/>
    <xf numFmtId="3" fontId="1" fillId="0" borderId="0" xfId="0" applyNumberFormat="1" applyFont="1" applyFill="1"/>
    <xf numFmtId="164" fontId="0" fillId="0" borderId="0" xfId="0" applyNumberFormat="1" applyFill="1"/>
    <xf numFmtId="4" fontId="22" fillId="0" borderId="0" xfId="0" applyNumberFormat="1" applyFont="1" applyFill="1"/>
    <xf numFmtId="0" fontId="1" fillId="0" borderId="0" xfId="1" applyFont="1" applyFill="1"/>
    <xf numFmtId="4" fontId="8" fillId="0" borderId="4" xfId="0" applyNumberFormat="1" applyFont="1" applyFill="1" applyBorder="1"/>
    <xf numFmtId="0" fontId="0" fillId="0" borderId="0" xfId="0" applyFill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15" fillId="0" borderId="0" xfId="0" applyFont="1" applyBorder="1" applyAlignment="1">
      <alignment horizontal="center"/>
    </xf>
    <xf numFmtId="0" fontId="2" fillId="5" borderId="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1" fillId="0" borderId="1" xfId="0" applyFont="1" applyBorder="1"/>
    <xf numFmtId="4" fontId="24" fillId="0" borderId="0" xfId="0" applyNumberFormat="1" applyFont="1" applyFill="1"/>
    <xf numFmtId="0" fontId="0" fillId="0" borderId="0" xfId="0" applyFont="1" applyFill="1" applyBorder="1"/>
    <xf numFmtId="4" fontId="8" fillId="0" borderId="0" xfId="0" applyNumberFormat="1" applyFont="1" applyFill="1"/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16" xfId="0" applyBorder="1" applyAlignment="1">
      <alignment horizontal="left"/>
    </xf>
    <xf numFmtId="0" fontId="0" fillId="0" borderId="16" xfId="0" applyBorder="1"/>
    <xf numFmtId="4" fontId="25" fillId="0" borderId="0" xfId="0" applyNumberFormat="1" applyFont="1" applyFill="1"/>
    <xf numFmtId="165" fontId="0" fillId="0" borderId="0" xfId="0" applyNumberFormat="1"/>
    <xf numFmtId="0" fontId="8" fillId="0" borderId="0" xfId="0" applyFont="1" applyBorder="1"/>
    <xf numFmtId="14" fontId="8" fillId="0" borderId="0" xfId="0" applyNumberFormat="1" applyFont="1" applyBorder="1"/>
    <xf numFmtId="0" fontId="11" fillId="0" borderId="0" xfId="0" applyFont="1" applyBorder="1"/>
    <xf numFmtId="0" fontId="12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Fill="1" applyBorder="1"/>
    <xf numFmtId="0" fontId="3" fillId="3" borderId="17" xfId="0" applyFont="1" applyFill="1" applyBorder="1"/>
    <xf numFmtId="0" fontId="0" fillId="0" borderId="12" xfId="0" applyBorder="1"/>
    <xf numFmtId="4" fontId="0" fillId="0" borderId="12" xfId="0" applyNumberFormat="1" applyBorder="1"/>
    <xf numFmtId="14" fontId="0" fillId="0" borderId="0" xfId="0" applyNumberFormat="1" applyBorder="1"/>
    <xf numFmtId="4" fontId="0" fillId="0" borderId="0" xfId="0" applyNumberFormat="1" applyFill="1" applyBorder="1"/>
    <xf numFmtId="4" fontId="0" fillId="0" borderId="3" xfId="0" applyNumberFormat="1" applyBorder="1"/>
    <xf numFmtId="3" fontId="0" fillId="0" borderId="3" xfId="0" applyNumberFormat="1" applyBorder="1"/>
    <xf numFmtId="3" fontId="3" fillId="3" borderId="10" xfId="0" applyNumberFormat="1" applyFont="1" applyFill="1" applyBorder="1"/>
    <xf numFmtId="0" fontId="0" fillId="3" borderId="1" xfId="0" applyFill="1" applyBorder="1"/>
    <xf numFmtId="0" fontId="5" fillId="0" borderId="11" xfId="0" applyFont="1" applyBorder="1" applyAlignment="1">
      <alignment horizontal="center"/>
    </xf>
    <xf numFmtId="0" fontId="3" fillId="3" borderId="1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16" fillId="0" borderId="0" xfId="1" applyFill="1"/>
    <xf numFmtId="4" fontId="16" fillId="0" borderId="0" xfId="1" applyNumberFormat="1" applyFill="1"/>
    <xf numFmtId="4" fontId="26" fillId="0" borderId="0" xfId="0" applyNumberFormat="1" applyFont="1" applyFill="1"/>
    <xf numFmtId="4" fontId="27" fillId="0" borderId="0" xfId="0" applyNumberFormat="1" applyFont="1" applyFill="1"/>
    <xf numFmtId="164" fontId="0" fillId="0" borderId="0" xfId="0" applyNumberFormat="1" applyFill="1" applyBorder="1"/>
    <xf numFmtId="3" fontId="0" fillId="0" borderId="0" xfId="0" applyNumberFormat="1" applyFont="1" applyFill="1" applyBorder="1"/>
    <xf numFmtId="4" fontId="11" fillId="0" borderId="0" xfId="0" applyNumberFormat="1" applyFont="1" applyFill="1" applyBorder="1"/>
    <xf numFmtId="4" fontId="12" fillId="0" borderId="0" xfId="0" applyNumberFormat="1" applyFont="1" applyFill="1" applyBorder="1"/>
    <xf numFmtId="2" fontId="0" fillId="0" borderId="0" xfId="0" applyNumberFormat="1" applyFill="1" applyBorder="1"/>
    <xf numFmtId="0" fontId="27" fillId="0" borderId="0" xfId="0" applyFont="1"/>
    <xf numFmtId="0" fontId="28" fillId="0" borderId="0" xfId="0" applyFont="1" applyFill="1" applyBorder="1"/>
  </cellXfs>
  <cellStyles count="2">
    <cellStyle name="Normal" xfId="0" builtinId="0"/>
    <cellStyle name="Normal_2010REGN_20101231" xfId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6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3399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2:B29"/>
  <sheetViews>
    <sheetView workbookViewId="0"/>
  </sheetViews>
  <sheetFormatPr baseColWidth="10" defaultRowHeight="12.75" x14ac:dyDescent="0.2"/>
  <cols>
    <col min="1" max="1" width="11.42578125" style="19"/>
    <col min="2" max="2" width="25.7109375" bestFit="1" customWidth="1"/>
  </cols>
  <sheetData>
    <row r="2" spans="1:2" x14ac:dyDescent="0.2">
      <c r="A2" s="18" t="s">
        <v>40</v>
      </c>
      <c r="B2" s="20" t="s">
        <v>41</v>
      </c>
    </row>
    <row r="3" spans="1:2" x14ac:dyDescent="0.2">
      <c r="A3" s="105">
        <v>1</v>
      </c>
      <c r="B3" s="106" t="s">
        <v>3</v>
      </c>
    </row>
    <row r="4" spans="1:2" x14ac:dyDescent="0.2">
      <c r="A4" s="107">
        <v>2</v>
      </c>
      <c r="B4" s="106" t="s">
        <v>4</v>
      </c>
    </row>
    <row r="5" spans="1:2" x14ac:dyDescent="0.2">
      <c r="A5" s="107">
        <v>3</v>
      </c>
      <c r="B5" s="106" t="s">
        <v>5</v>
      </c>
    </row>
    <row r="6" spans="1:2" x14ac:dyDescent="0.2">
      <c r="A6" s="107">
        <v>4</v>
      </c>
      <c r="B6" s="106" t="s">
        <v>6</v>
      </c>
    </row>
    <row r="7" spans="1:2" x14ac:dyDescent="0.2">
      <c r="A7" s="107">
        <v>5</v>
      </c>
      <c r="B7" s="106" t="s">
        <v>15</v>
      </c>
    </row>
    <row r="8" spans="1:2" x14ac:dyDescent="0.2">
      <c r="A8" s="107">
        <v>6</v>
      </c>
      <c r="B8" s="106" t="s">
        <v>7</v>
      </c>
    </row>
    <row r="9" spans="1:2" x14ac:dyDescent="0.2">
      <c r="A9" s="107">
        <v>7</v>
      </c>
      <c r="B9" s="106" t="s">
        <v>459</v>
      </c>
    </row>
    <row r="10" spans="1:2" x14ac:dyDescent="0.2">
      <c r="A10" s="107">
        <v>8</v>
      </c>
      <c r="B10" s="106" t="s">
        <v>8</v>
      </c>
    </row>
    <row r="11" spans="1:2" x14ac:dyDescent="0.2">
      <c r="A11" s="107">
        <v>9</v>
      </c>
      <c r="B11" s="106" t="s">
        <v>460</v>
      </c>
    </row>
    <row r="12" spans="1:2" x14ac:dyDescent="0.2">
      <c r="A12" s="107">
        <v>10</v>
      </c>
      <c r="B12" s="106" t="s">
        <v>10</v>
      </c>
    </row>
    <row r="13" spans="1:2" x14ac:dyDescent="0.2">
      <c r="A13" s="107">
        <v>11</v>
      </c>
      <c r="B13" s="106" t="s">
        <v>461</v>
      </c>
    </row>
    <row r="14" spans="1:2" x14ac:dyDescent="0.2">
      <c r="A14" s="107">
        <v>12</v>
      </c>
      <c r="B14" s="106" t="s">
        <v>462</v>
      </c>
    </row>
    <row r="15" spans="1:2" x14ac:dyDescent="0.2">
      <c r="A15" s="107">
        <v>14</v>
      </c>
      <c r="B15" s="106" t="s">
        <v>463</v>
      </c>
    </row>
    <row r="16" spans="1:2" x14ac:dyDescent="0.2">
      <c r="A16" s="107">
        <v>15</v>
      </c>
      <c r="B16" s="106" t="s">
        <v>9</v>
      </c>
    </row>
    <row r="17" spans="1:2" x14ac:dyDescent="0.2">
      <c r="A17" s="107">
        <v>16</v>
      </c>
      <c r="B17" s="106" t="s">
        <v>464</v>
      </c>
    </row>
    <row r="18" spans="1:2" x14ac:dyDescent="0.2">
      <c r="A18" s="107">
        <v>17</v>
      </c>
      <c r="B18" s="106" t="s">
        <v>16</v>
      </c>
    </row>
    <row r="19" spans="1:2" x14ac:dyDescent="0.2">
      <c r="A19" s="107">
        <v>18</v>
      </c>
      <c r="B19" s="106" t="s">
        <v>13</v>
      </c>
    </row>
    <row r="20" spans="1:2" x14ac:dyDescent="0.2">
      <c r="A20" s="107">
        <v>19</v>
      </c>
      <c r="B20" s="106" t="s">
        <v>465</v>
      </c>
    </row>
    <row r="21" spans="1:2" x14ac:dyDescent="0.2">
      <c r="A21" s="107">
        <v>20</v>
      </c>
      <c r="B21" s="106" t="s">
        <v>466</v>
      </c>
    </row>
    <row r="22" spans="1:2" x14ac:dyDescent="0.2">
      <c r="A22" s="107">
        <v>21</v>
      </c>
      <c r="B22" s="106" t="s">
        <v>467</v>
      </c>
    </row>
    <row r="23" spans="1:2" x14ac:dyDescent="0.2">
      <c r="A23" s="107">
        <v>22</v>
      </c>
      <c r="B23" s="106" t="s">
        <v>468</v>
      </c>
    </row>
    <row r="24" spans="1:2" x14ac:dyDescent="0.2">
      <c r="A24" s="107">
        <v>24</v>
      </c>
      <c r="B24" s="106" t="s">
        <v>11</v>
      </c>
    </row>
    <row r="25" spans="1:2" x14ac:dyDescent="0.2">
      <c r="A25" s="107">
        <v>25</v>
      </c>
      <c r="B25" s="106" t="s">
        <v>12</v>
      </c>
    </row>
    <row r="26" spans="1:2" x14ac:dyDescent="0.2">
      <c r="A26" s="107">
        <v>26</v>
      </c>
      <c r="B26" s="106" t="s">
        <v>14</v>
      </c>
    </row>
    <row r="27" spans="1:2" x14ac:dyDescent="0.2">
      <c r="A27" s="107">
        <v>27</v>
      </c>
      <c r="B27" s="106" t="s">
        <v>524</v>
      </c>
    </row>
    <row r="28" spans="1:2" x14ac:dyDescent="0.2">
      <c r="A28" s="107">
        <v>28</v>
      </c>
      <c r="B28" s="106" t="s">
        <v>520</v>
      </c>
    </row>
    <row r="29" spans="1:2" x14ac:dyDescent="0.2">
      <c r="A29" s="107">
        <v>29</v>
      </c>
      <c r="B29" s="106" t="s">
        <v>521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rgb="FF99CCFF"/>
  </sheetPr>
  <dimension ref="A1:O275"/>
  <sheetViews>
    <sheetView workbookViewId="0"/>
  </sheetViews>
  <sheetFormatPr baseColWidth="10" defaultRowHeight="12.75" x14ac:dyDescent="0.2"/>
  <cols>
    <col min="2" max="4" width="12.5703125" customWidth="1"/>
    <col min="5" max="5" width="10.140625" bestFit="1" customWidth="1"/>
    <col min="6" max="6" width="11.85546875" bestFit="1" customWidth="1"/>
    <col min="7" max="7" width="9.85546875" customWidth="1"/>
    <col min="8" max="8" width="10.7109375" customWidth="1"/>
    <col min="9" max="9" width="12" customWidth="1"/>
    <col min="10" max="10" width="17" bestFit="1" customWidth="1"/>
    <col min="11" max="12" width="9.42578125" customWidth="1"/>
    <col min="13" max="13" width="93" bestFit="1" customWidth="1"/>
  </cols>
  <sheetData>
    <row r="1" spans="1:11" ht="23.25" x14ac:dyDescent="0.35">
      <c r="A1" s="13" t="s">
        <v>517</v>
      </c>
    </row>
    <row r="4" spans="1:11" x14ac:dyDescent="0.2">
      <c r="C4" s="12" t="s">
        <v>27</v>
      </c>
      <c r="D4" s="12"/>
      <c r="E4" s="12" t="s">
        <v>28</v>
      </c>
      <c r="F4" s="12"/>
      <c r="G4" s="12" t="s">
        <v>29</v>
      </c>
      <c r="H4" s="12"/>
      <c r="I4" s="12" t="s">
        <v>30</v>
      </c>
      <c r="J4" s="12" t="s">
        <v>31</v>
      </c>
    </row>
    <row r="5" spans="1:11" x14ac:dyDescent="0.2">
      <c r="A5" s="12"/>
      <c r="B5" s="12"/>
      <c r="C5" t="s">
        <v>671</v>
      </c>
      <c r="D5" t="s">
        <v>674</v>
      </c>
      <c r="E5" t="s">
        <v>672</v>
      </c>
      <c r="F5" t="s">
        <v>674</v>
      </c>
      <c r="G5" t="s">
        <v>672</v>
      </c>
      <c r="H5" t="s">
        <v>673</v>
      </c>
      <c r="I5" t="s">
        <v>672</v>
      </c>
      <c r="J5" t="s">
        <v>673</v>
      </c>
      <c r="K5" s="12"/>
    </row>
    <row r="6" spans="1:11" x14ac:dyDescent="0.2">
      <c r="A6" s="14"/>
      <c r="B6" s="15">
        <v>41640</v>
      </c>
      <c r="C6" s="14" t="s">
        <v>32</v>
      </c>
      <c r="D6" s="14" t="s">
        <v>32</v>
      </c>
      <c r="E6" s="16">
        <f>G48</f>
        <v>18846</v>
      </c>
      <c r="F6" s="16"/>
      <c r="G6" s="16">
        <f>I48</f>
        <v>38116.410000000033</v>
      </c>
      <c r="H6" s="16"/>
      <c r="I6" s="16">
        <v>53675.99</v>
      </c>
      <c r="J6" s="14"/>
      <c r="K6" s="14"/>
    </row>
    <row r="7" spans="1:11" ht="13.5" thickBot="1" x14ac:dyDescent="0.25">
      <c r="A7" s="17"/>
      <c r="B7" s="51">
        <v>42004</v>
      </c>
      <c r="C7" s="35">
        <f t="shared" ref="C7:J7" si="0">E272</f>
        <v>98015.150000000009</v>
      </c>
      <c r="D7" s="35">
        <f t="shared" si="0"/>
        <v>101991.98</v>
      </c>
      <c r="E7" s="35">
        <f t="shared" si="0"/>
        <v>23896</v>
      </c>
      <c r="F7" s="35">
        <f t="shared" si="0"/>
        <v>19304</v>
      </c>
      <c r="G7" s="35">
        <f>I272</f>
        <v>130539.67000000004</v>
      </c>
      <c r="H7" s="35">
        <f>J272</f>
        <v>82687.98000000001</v>
      </c>
      <c r="I7" s="35">
        <f t="shared" si="0"/>
        <v>54700.959999999999</v>
      </c>
      <c r="J7" s="35">
        <f t="shared" si="0"/>
        <v>0</v>
      </c>
      <c r="K7" s="17"/>
    </row>
    <row r="8" spans="1:11" ht="14.25" thickTop="1" thickBot="1" x14ac:dyDescent="0.25">
      <c r="C8" s="37"/>
      <c r="D8" s="38" t="s">
        <v>2</v>
      </c>
      <c r="E8" s="39"/>
      <c r="F8" s="40">
        <f>E7-F7</f>
        <v>4592</v>
      </c>
      <c r="G8" s="41"/>
      <c r="H8" s="40">
        <f>G7-H7</f>
        <v>47851.690000000031</v>
      </c>
      <c r="I8" s="41"/>
      <c r="J8" s="40">
        <f>I7-J7</f>
        <v>54700.959999999999</v>
      </c>
    </row>
    <row r="9" spans="1:11" ht="13.5" thickTop="1" x14ac:dyDescent="0.2">
      <c r="F9" s="36" t="s">
        <v>34</v>
      </c>
      <c r="H9" s="36" t="s">
        <v>35</v>
      </c>
      <c r="J9" s="36" t="s">
        <v>36</v>
      </c>
    </row>
    <row r="10" spans="1:11" x14ac:dyDescent="0.2">
      <c r="A10" s="42" t="s">
        <v>256</v>
      </c>
      <c r="B10" s="42" t="s">
        <v>33</v>
      </c>
      <c r="C10" s="43" t="s">
        <v>0</v>
      </c>
      <c r="D10" s="43" t="s">
        <v>1</v>
      </c>
      <c r="E10" s="43" t="s">
        <v>2</v>
      </c>
    </row>
    <row r="11" spans="1:11" x14ac:dyDescent="0.2">
      <c r="A11" s="105">
        <v>1</v>
      </c>
      <c r="B11" s="106" t="s">
        <v>3</v>
      </c>
      <c r="C11" s="44">
        <f t="shared" ref="C11:C38" si="1">SUMIF($C$50:$C$269,A11,$E$50:$E$269)</f>
        <v>0</v>
      </c>
      <c r="D11" s="44">
        <f t="shared" ref="D11:D38" si="2">SUMIF($C$50:$C$269,A11,$F$50:$F$269)</f>
        <v>0</v>
      </c>
      <c r="E11" s="44">
        <f>C11-D11</f>
        <v>0</v>
      </c>
      <c r="F11" s="1"/>
      <c r="H11" s="47" t="s">
        <v>257</v>
      </c>
      <c r="I11" s="34">
        <f>H8+J8</f>
        <v>102552.65000000002</v>
      </c>
    </row>
    <row r="12" spans="1:11" x14ac:dyDescent="0.2">
      <c r="A12" s="107">
        <v>2</v>
      </c>
      <c r="B12" s="106" t="s">
        <v>4</v>
      </c>
      <c r="C12" s="44">
        <f t="shared" si="1"/>
        <v>5000</v>
      </c>
      <c r="D12" s="44">
        <f t="shared" si="2"/>
        <v>7400</v>
      </c>
      <c r="E12" s="44">
        <f t="shared" ref="E12:E39" si="3">C12-D12</f>
        <v>-2400</v>
      </c>
      <c r="F12" s="1"/>
      <c r="G12" s="1"/>
      <c r="H12" s="47" t="s">
        <v>37</v>
      </c>
      <c r="I12" s="34">
        <f>F8+H8+J8</f>
        <v>107144.65000000002</v>
      </c>
      <c r="J12" s="1"/>
    </row>
    <row r="13" spans="1:11" x14ac:dyDescent="0.2">
      <c r="A13" s="107">
        <v>3</v>
      </c>
      <c r="B13" s="106" t="s">
        <v>5</v>
      </c>
      <c r="C13" s="44">
        <f t="shared" si="1"/>
        <v>0</v>
      </c>
      <c r="D13" s="44">
        <f t="shared" si="2"/>
        <v>4400</v>
      </c>
      <c r="E13" s="44">
        <f t="shared" si="3"/>
        <v>-4400</v>
      </c>
      <c r="F13" s="1"/>
      <c r="G13" s="1"/>
      <c r="H13" s="1"/>
      <c r="I13" s="1"/>
      <c r="J13" s="1"/>
    </row>
    <row r="14" spans="1:11" x14ac:dyDescent="0.2">
      <c r="A14" s="107">
        <v>4</v>
      </c>
      <c r="B14" s="106" t="s">
        <v>6</v>
      </c>
      <c r="C14" s="44">
        <f t="shared" si="1"/>
        <v>0</v>
      </c>
      <c r="D14" s="44">
        <f t="shared" si="2"/>
        <v>440</v>
      </c>
      <c r="E14" s="44">
        <f t="shared" si="3"/>
        <v>-440</v>
      </c>
      <c r="F14" s="1"/>
      <c r="G14" s="1"/>
      <c r="I14" s="1"/>
      <c r="J14" s="1"/>
    </row>
    <row r="15" spans="1:11" x14ac:dyDescent="0.2">
      <c r="A15" s="107">
        <v>5</v>
      </c>
      <c r="B15" s="106" t="s">
        <v>15</v>
      </c>
      <c r="C15" s="44">
        <f t="shared" si="1"/>
        <v>0</v>
      </c>
      <c r="D15" s="44">
        <f t="shared" si="2"/>
        <v>0</v>
      </c>
      <c r="E15" s="44">
        <f t="shared" si="3"/>
        <v>0</v>
      </c>
      <c r="F15" s="1"/>
      <c r="G15" s="1"/>
      <c r="H15" s="1"/>
      <c r="I15" s="1"/>
      <c r="J15" s="1"/>
    </row>
    <row r="16" spans="1:11" x14ac:dyDescent="0.2">
      <c r="A16" s="107">
        <v>6</v>
      </c>
      <c r="B16" s="106" t="s">
        <v>7</v>
      </c>
      <c r="C16" s="44">
        <f t="shared" si="1"/>
        <v>5110</v>
      </c>
      <c r="D16" s="44">
        <f t="shared" si="2"/>
        <v>12817</v>
      </c>
      <c r="E16" s="44">
        <f t="shared" si="3"/>
        <v>-7707</v>
      </c>
      <c r="F16" s="1"/>
      <c r="G16" s="1"/>
      <c r="H16" s="1"/>
      <c r="I16" s="1"/>
      <c r="J16" s="1"/>
    </row>
    <row r="17" spans="1:10" x14ac:dyDescent="0.2">
      <c r="A17" s="107">
        <v>7</v>
      </c>
      <c r="B17" s="106" t="s">
        <v>459</v>
      </c>
      <c r="C17" s="44">
        <f t="shared" si="1"/>
        <v>0</v>
      </c>
      <c r="D17" s="44">
        <f t="shared" si="2"/>
        <v>33000</v>
      </c>
      <c r="E17" s="44">
        <f t="shared" si="3"/>
        <v>-33000</v>
      </c>
      <c r="F17" s="1"/>
      <c r="G17" s="1"/>
      <c r="H17" s="1"/>
      <c r="I17" s="1"/>
      <c r="J17" s="1"/>
    </row>
    <row r="18" spans="1:10" x14ac:dyDescent="0.2">
      <c r="A18" s="107">
        <v>8</v>
      </c>
      <c r="B18" s="106" t="s">
        <v>8</v>
      </c>
      <c r="C18" s="44">
        <f t="shared" si="1"/>
        <v>0</v>
      </c>
      <c r="D18" s="44">
        <f t="shared" si="2"/>
        <v>247</v>
      </c>
      <c r="E18" s="44">
        <f t="shared" si="3"/>
        <v>-247</v>
      </c>
      <c r="F18" s="1"/>
      <c r="G18" s="1"/>
      <c r="H18" s="1"/>
      <c r="I18" s="1"/>
      <c r="J18" s="1"/>
    </row>
    <row r="19" spans="1:10" x14ac:dyDescent="0.2">
      <c r="A19" s="107">
        <v>9</v>
      </c>
      <c r="B19" s="106" t="s">
        <v>460</v>
      </c>
      <c r="C19" s="44">
        <f t="shared" si="1"/>
        <v>0</v>
      </c>
      <c r="D19" s="44">
        <f t="shared" si="2"/>
        <v>2776.31</v>
      </c>
      <c r="E19" s="44">
        <f t="shared" si="3"/>
        <v>-2776.31</v>
      </c>
      <c r="F19" s="1"/>
      <c r="G19" s="1"/>
      <c r="H19" s="1"/>
      <c r="I19" s="1"/>
      <c r="J19" s="1"/>
    </row>
    <row r="20" spans="1:10" x14ac:dyDescent="0.2">
      <c r="A20" s="107">
        <v>10</v>
      </c>
      <c r="B20" s="106" t="s">
        <v>10</v>
      </c>
      <c r="C20" s="44">
        <f t="shared" si="1"/>
        <v>0</v>
      </c>
      <c r="D20" s="44">
        <f t="shared" si="2"/>
        <v>5200</v>
      </c>
      <c r="E20" s="44">
        <f t="shared" si="3"/>
        <v>-5200</v>
      </c>
      <c r="F20" s="1"/>
      <c r="G20" s="1"/>
      <c r="H20" s="1"/>
      <c r="I20" s="1"/>
      <c r="J20" s="1"/>
    </row>
    <row r="21" spans="1:10" x14ac:dyDescent="0.2">
      <c r="A21" s="107">
        <v>11</v>
      </c>
      <c r="B21" s="106" t="s">
        <v>461</v>
      </c>
      <c r="C21" s="44">
        <f t="shared" si="1"/>
        <v>10466.4</v>
      </c>
      <c r="D21" s="44">
        <f t="shared" si="2"/>
        <v>12903.169999999998</v>
      </c>
      <c r="E21" s="44">
        <f t="shared" si="3"/>
        <v>-2436.7699999999986</v>
      </c>
      <c r="F21" s="1"/>
      <c r="G21" s="1"/>
      <c r="H21" s="1"/>
      <c r="I21" s="1"/>
      <c r="J21" s="1"/>
    </row>
    <row r="22" spans="1:10" x14ac:dyDescent="0.2">
      <c r="A22" s="107">
        <v>12</v>
      </c>
      <c r="B22" s="106" t="s">
        <v>462</v>
      </c>
      <c r="C22" s="44">
        <f t="shared" si="1"/>
        <v>3025</v>
      </c>
      <c r="D22" s="44">
        <f t="shared" si="2"/>
        <v>1557</v>
      </c>
      <c r="E22" s="44">
        <f t="shared" si="3"/>
        <v>1468</v>
      </c>
      <c r="F22" s="1"/>
      <c r="G22" s="1"/>
      <c r="H22" s="1"/>
      <c r="I22" s="1"/>
      <c r="J22" s="1"/>
    </row>
    <row r="23" spans="1:10" x14ac:dyDescent="0.2">
      <c r="A23" s="107">
        <v>14</v>
      </c>
      <c r="B23" s="106" t="s">
        <v>463</v>
      </c>
      <c r="C23" s="44">
        <f t="shared" si="1"/>
        <v>0</v>
      </c>
      <c r="D23" s="44">
        <f t="shared" si="2"/>
        <v>0</v>
      </c>
      <c r="E23" s="44">
        <f t="shared" si="3"/>
        <v>0</v>
      </c>
      <c r="F23" s="1"/>
      <c r="G23" s="1"/>
      <c r="H23" s="1"/>
      <c r="I23" s="1"/>
      <c r="J23" s="1"/>
    </row>
    <row r="24" spans="1:10" x14ac:dyDescent="0.2">
      <c r="A24" s="107">
        <v>15</v>
      </c>
      <c r="B24" s="106" t="s">
        <v>9</v>
      </c>
      <c r="C24" s="44">
        <f t="shared" si="1"/>
        <v>8250</v>
      </c>
      <c r="D24" s="44">
        <f t="shared" si="2"/>
        <v>0</v>
      </c>
      <c r="E24" s="44">
        <f t="shared" si="3"/>
        <v>8250</v>
      </c>
      <c r="F24" s="1"/>
      <c r="G24" s="1"/>
      <c r="H24" s="1"/>
      <c r="I24" s="1"/>
      <c r="J24" s="1"/>
    </row>
    <row r="25" spans="1:10" x14ac:dyDescent="0.2">
      <c r="A25" s="107">
        <v>16</v>
      </c>
      <c r="B25" s="106" t="s">
        <v>659</v>
      </c>
      <c r="C25" s="44">
        <f t="shared" si="1"/>
        <v>40000</v>
      </c>
      <c r="D25" s="44">
        <f t="shared" si="2"/>
        <v>0</v>
      </c>
      <c r="E25" s="44">
        <f t="shared" si="3"/>
        <v>40000</v>
      </c>
      <c r="F25" s="1"/>
      <c r="G25" s="1"/>
      <c r="H25" s="1"/>
      <c r="I25" s="1"/>
      <c r="J25" s="1"/>
    </row>
    <row r="26" spans="1:10" x14ac:dyDescent="0.2">
      <c r="A26" s="107">
        <v>17</v>
      </c>
      <c r="B26" s="106" t="s">
        <v>16</v>
      </c>
      <c r="C26" s="44">
        <f t="shared" si="1"/>
        <v>0</v>
      </c>
      <c r="D26" s="44">
        <f t="shared" si="2"/>
        <v>0</v>
      </c>
      <c r="E26" s="44">
        <f t="shared" si="3"/>
        <v>0</v>
      </c>
      <c r="F26" s="1"/>
      <c r="G26" s="1"/>
      <c r="H26" s="1"/>
      <c r="I26" s="1"/>
      <c r="J26" s="1"/>
    </row>
    <row r="27" spans="1:10" x14ac:dyDescent="0.2">
      <c r="A27" s="107">
        <v>18</v>
      </c>
      <c r="B27" s="106" t="s">
        <v>13</v>
      </c>
      <c r="C27" s="44">
        <f t="shared" si="1"/>
        <v>0</v>
      </c>
      <c r="D27" s="44">
        <f t="shared" si="2"/>
        <v>2266</v>
      </c>
      <c r="E27" s="44">
        <f t="shared" si="3"/>
        <v>-2266</v>
      </c>
      <c r="F27" s="1"/>
      <c r="G27" s="1"/>
      <c r="H27" s="1"/>
      <c r="I27" s="1"/>
      <c r="J27" s="1"/>
    </row>
    <row r="28" spans="1:10" x14ac:dyDescent="0.2">
      <c r="A28" s="107">
        <v>19</v>
      </c>
      <c r="B28" s="106" t="s">
        <v>465</v>
      </c>
      <c r="C28" s="44">
        <f t="shared" si="1"/>
        <v>0</v>
      </c>
      <c r="D28" s="44">
        <f t="shared" si="2"/>
        <v>0</v>
      </c>
      <c r="E28" s="44">
        <f t="shared" si="3"/>
        <v>0</v>
      </c>
      <c r="F28" s="1"/>
      <c r="G28" s="1"/>
      <c r="H28" s="1"/>
      <c r="I28" s="1"/>
      <c r="J28" s="1"/>
    </row>
    <row r="29" spans="1:10" x14ac:dyDescent="0.2">
      <c r="A29" s="107">
        <v>20</v>
      </c>
      <c r="B29" s="106" t="s">
        <v>466</v>
      </c>
      <c r="C29" s="44">
        <f t="shared" si="1"/>
        <v>0</v>
      </c>
      <c r="D29" s="44">
        <f t="shared" si="2"/>
        <v>0</v>
      </c>
      <c r="E29" s="44">
        <f t="shared" si="3"/>
        <v>0</v>
      </c>
      <c r="F29" s="1"/>
      <c r="G29" s="1"/>
      <c r="H29" s="1"/>
      <c r="I29" s="1"/>
      <c r="J29" s="1"/>
    </row>
    <row r="30" spans="1:10" x14ac:dyDescent="0.2">
      <c r="A30" s="107">
        <v>21</v>
      </c>
      <c r="B30" s="106" t="s">
        <v>467</v>
      </c>
      <c r="C30" s="44">
        <f t="shared" si="1"/>
        <v>6171</v>
      </c>
      <c r="D30" s="44">
        <f t="shared" si="2"/>
        <v>0</v>
      </c>
      <c r="E30" s="44">
        <f t="shared" si="3"/>
        <v>6171</v>
      </c>
      <c r="F30" s="1"/>
      <c r="G30" s="1"/>
      <c r="H30" s="1"/>
      <c r="I30" s="1"/>
      <c r="J30" s="1"/>
    </row>
    <row r="31" spans="1:10" x14ac:dyDescent="0.2">
      <c r="A31" s="107">
        <v>22</v>
      </c>
      <c r="B31" s="106" t="s">
        <v>468</v>
      </c>
      <c r="C31" s="44">
        <f t="shared" si="1"/>
        <v>1755.48</v>
      </c>
      <c r="D31" s="44">
        <f t="shared" si="2"/>
        <v>135</v>
      </c>
      <c r="E31" s="44">
        <f t="shared" si="3"/>
        <v>1620.48</v>
      </c>
      <c r="F31" s="1"/>
      <c r="G31" s="1"/>
      <c r="H31" s="1"/>
      <c r="I31" s="1"/>
      <c r="J31" s="1"/>
    </row>
    <row r="32" spans="1:10" x14ac:dyDescent="0.2">
      <c r="A32" s="107">
        <v>24</v>
      </c>
      <c r="B32" s="106" t="s">
        <v>11</v>
      </c>
      <c r="C32" s="44">
        <f t="shared" si="1"/>
        <v>0</v>
      </c>
      <c r="D32" s="44">
        <f t="shared" si="2"/>
        <v>121</v>
      </c>
      <c r="E32" s="44">
        <f t="shared" si="3"/>
        <v>-121</v>
      </c>
      <c r="F32" s="1"/>
      <c r="G32" s="1"/>
      <c r="H32" s="1"/>
      <c r="I32" s="1"/>
      <c r="J32" s="1"/>
    </row>
    <row r="33" spans="1:13" x14ac:dyDescent="0.2">
      <c r="A33" s="107">
        <v>25</v>
      </c>
      <c r="B33" s="106" t="s">
        <v>12</v>
      </c>
      <c r="C33" s="44">
        <f t="shared" si="1"/>
        <v>567.27</v>
      </c>
      <c r="D33" s="44">
        <f t="shared" si="2"/>
        <v>0</v>
      </c>
      <c r="E33" s="44">
        <f t="shared" si="3"/>
        <v>567.27</v>
      </c>
      <c r="F33" s="1"/>
      <c r="G33" s="1"/>
      <c r="H33" s="1"/>
      <c r="I33" s="1"/>
      <c r="J33" s="1"/>
    </row>
    <row r="34" spans="1:13" x14ac:dyDescent="0.2">
      <c r="A34" s="107">
        <v>26</v>
      </c>
      <c r="B34" s="106" t="s">
        <v>14</v>
      </c>
      <c r="C34" s="44">
        <f t="shared" si="1"/>
        <v>120</v>
      </c>
      <c r="D34" s="44">
        <f t="shared" si="2"/>
        <v>1709.5</v>
      </c>
      <c r="E34" s="44">
        <f t="shared" si="3"/>
        <v>-1589.5</v>
      </c>
      <c r="F34" s="1"/>
      <c r="G34" s="1"/>
      <c r="H34" s="1"/>
      <c r="I34" s="1"/>
      <c r="J34" s="1"/>
    </row>
    <row r="35" spans="1:13" x14ac:dyDescent="0.2">
      <c r="A35" s="107">
        <v>27</v>
      </c>
      <c r="B35" s="106" t="s">
        <v>524</v>
      </c>
      <c r="C35" s="46">
        <f t="shared" si="1"/>
        <v>0</v>
      </c>
      <c r="D35" s="46">
        <f t="shared" si="2"/>
        <v>0</v>
      </c>
      <c r="E35" s="46">
        <f t="shared" si="3"/>
        <v>0</v>
      </c>
      <c r="F35" s="1"/>
      <c r="G35" s="1"/>
      <c r="H35" s="1"/>
      <c r="I35" s="1"/>
      <c r="J35" s="1"/>
    </row>
    <row r="36" spans="1:13" x14ac:dyDescent="0.2">
      <c r="A36" s="107">
        <v>28</v>
      </c>
      <c r="B36" s="106" t="s">
        <v>520</v>
      </c>
      <c r="C36" s="46">
        <f t="shared" si="1"/>
        <v>1550</v>
      </c>
      <c r="D36" s="46">
        <f t="shared" si="2"/>
        <v>0</v>
      </c>
      <c r="E36" s="46">
        <f t="shared" si="3"/>
        <v>1550</v>
      </c>
      <c r="F36" s="1"/>
      <c r="G36" s="1"/>
      <c r="H36" s="1"/>
      <c r="I36" s="1"/>
      <c r="J36" s="1"/>
    </row>
    <row r="37" spans="1:13" x14ac:dyDescent="0.2">
      <c r="A37" s="107">
        <v>29</v>
      </c>
      <c r="B37" s="106" t="s">
        <v>521</v>
      </c>
      <c r="C37" s="46">
        <f t="shared" si="1"/>
        <v>0</v>
      </c>
      <c r="D37" s="46">
        <f t="shared" si="2"/>
        <v>1020</v>
      </c>
      <c r="E37" s="46">
        <f t="shared" si="3"/>
        <v>-1020</v>
      </c>
      <c r="F37" s="1"/>
      <c r="G37" s="1"/>
      <c r="H37" s="1"/>
      <c r="I37" s="1"/>
      <c r="J37" s="1"/>
    </row>
    <row r="38" spans="1:13" ht="13.5" thickBot="1" x14ac:dyDescent="0.25">
      <c r="A38" s="45"/>
      <c r="B38" s="45"/>
      <c r="C38" s="46">
        <f t="shared" si="1"/>
        <v>0</v>
      </c>
      <c r="D38" s="46">
        <f t="shared" si="2"/>
        <v>0</v>
      </c>
      <c r="E38" s="46">
        <f t="shared" si="3"/>
        <v>0</v>
      </c>
      <c r="F38" s="1"/>
      <c r="G38" s="1"/>
      <c r="H38" s="1"/>
      <c r="I38" s="1"/>
      <c r="J38" s="1"/>
    </row>
    <row r="39" spans="1:13" x14ac:dyDescent="0.2">
      <c r="A39" s="136"/>
      <c r="B39" s="136"/>
      <c r="C39" s="137">
        <f>SUM(C11:C38)</f>
        <v>82015.149999999994</v>
      </c>
      <c r="D39" s="137">
        <f>SUM(D11:D38)</f>
        <v>85991.98</v>
      </c>
      <c r="E39" s="137">
        <f t="shared" si="3"/>
        <v>-3976.8300000000017</v>
      </c>
      <c r="F39" s="1"/>
      <c r="G39" s="1"/>
      <c r="H39" s="1"/>
      <c r="I39" s="1"/>
    </row>
    <row r="40" spans="1:13" x14ac:dyDescent="0.2">
      <c r="A40" s="4"/>
      <c r="B40" s="138"/>
      <c r="C40" s="139"/>
      <c r="D40" s="139"/>
      <c r="E40" s="48"/>
      <c r="F40" s="1"/>
      <c r="G40" s="1"/>
      <c r="H40" s="1"/>
    </row>
    <row r="41" spans="1:13" x14ac:dyDescent="0.2">
      <c r="A41" s="4"/>
      <c r="B41" s="4"/>
      <c r="C41" s="139"/>
      <c r="D41" s="139"/>
      <c r="E41" s="48"/>
      <c r="F41" s="1"/>
      <c r="G41" s="1"/>
      <c r="H41" s="1"/>
    </row>
    <row r="42" spans="1:13" x14ac:dyDescent="0.2">
      <c r="A42" s="4"/>
      <c r="B42" s="4"/>
      <c r="C42" s="48"/>
      <c r="D42" s="48"/>
      <c r="E42" s="48"/>
      <c r="F42" s="1"/>
      <c r="G42" s="1"/>
      <c r="H42" s="1"/>
    </row>
    <row r="43" spans="1:13" x14ac:dyDescent="0.2">
      <c r="A43" s="4"/>
      <c r="B43" s="4"/>
      <c r="C43" s="48"/>
      <c r="D43" s="48"/>
      <c r="E43" s="48"/>
      <c r="F43" s="1"/>
      <c r="G43" s="1"/>
      <c r="H43" s="1"/>
    </row>
    <row r="44" spans="1:13" x14ac:dyDescent="0.2">
      <c r="A44" s="4"/>
      <c r="B44" s="4"/>
      <c r="C44" s="48"/>
      <c r="D44" s="48"/>
      <c r="E44" s="48"/>
      <c r="F44" s="1"/>
      <c r="G44" s="1"/>
      <c r="H44" s="1"/>
    </row>
    <row r="46" spans="1:13" x14ac:dyDescent="0.2">
      <c r="E46" s="12" t="s">
        <v>27</v>
      </c>
      <c r="F46" s="12"/>
      <c r="G46" s="12" t="s">
        <v>28</v>
      </c>
      <c r="H46" s="12"/>
      <c r="I46" s="12" t="s">
        <v>29</v>
      </c>
      <c r="J46" s="12"/>
      <c r="K46" s="12" t="s">
        <v>30</v>
      </c>
      <c r="L46" s="12" t="s">
        <v>31</v>
      </c>
    </row>
    <row r="47" spans="1:13" x14ac:dyDescent="0.2">
      <c r="A47" s="12" t="s">
        <v>17</v>
      </c>
      <c r="B47" s="12" t="s">
        <v>18</v>
      </c>
      <c r="C47" s="12" t="s">
        <v>19</v>
      </c>
      <c r="E47" s="23" t="s">
        <v>671</v>
      </c>
      <c r="F47" s="25" t="s">
        <v>673</v>
      </c>
      <c r="G47" t="s">
        <v>672</v>
      </c>
      <c r="H47" t="s">
        <v>673</v>
      </c>
      <c r="I47" t="s">
        <v>672</v>
      </c>
      <c r="J47" t="s">
        <v>673</v>
      </c>
      <c r="K47" t="s">
        <v>672</v>
      </c>
      <c r="L47" t="s">
        <v>673</v>
      </c>
      <c r="M47" s="12" t="s">
        <v>20</v>
      </c>
    </row>
    <row r="48" spans="1:13" ht="13.5" thickBot="1" x14ac:dyDescent="0.25">
      <c r="A48" s="27"/>
      <c r="B48" s="28">
        <v>41640</v>
      </c>
      <c r="C48" s="27" t="s">
        <v>32</v>
      </c>
      <c r="D48" s="27"/>
      <c r="E48" s="29" t="s">
        <v>32</v>
      </c>
      <c r="F48" s="30" t="s">
        <v>32</v>
      </c>
      <c r="G48" s="31">
        <v>18846</v>
      </c>
      <c r="H48" s="31"/>
      <c r="I48" s="100">
        <v>38116.410000000033</v>
      </c>
      <c r="J48" s="31"/>
      <c r="K48" s="31">
        <v>54159.07</v>
      </c>
      <c r="L48" s="27"/>
      <c r="M48" s="27"/>
    </row>
    <row r="49" spans="1:15" ht="13.5" thickTop="1" x14ac:dyDescent="0.2">
      <c r="A49" s="129"/>
      <c r="B49" s="130"/>
      <c r="C49" s="129"/>
      <c r="D49" s="129"/>
      <c r="E49" s="131"/>
      <c r="F49" s="132"/>
      <c r="G49" s="133"/>
      <c r="H49" s="133"/>
      <c r="I49" s="134"/>
      <c r="J49" s="133"/>
      <c r="K49" s="133"/>
      <c r="L49" s="129"/>
      <c r="M49" s="129"/>
    </row>
    <row r="50" spans="1:15" s="65" customFormat="1" x14ac:dyDescent="0.2">
      <c r="A50" s="63" t="s">
        <v>42</v>
      </c>
      <c r="B50" s="88">
        <v>41642</v>
      </c>
      <c r="C50" s="65">
        <v>22</v>
      </c>
      <c r="D50" s="63"/>
      <c r="E50" s="24">
        <f>G50+I50+K50</f>
        <v>504.2</v>
      </c>
      <c r="F50" s="26">
        <f>H50+J50+L50</f>
        <v>0</v>
      </c>
      <c r="G50" s="74"/>
      <c r="H50" s="75"/>
      <c r="I50" s="74">
        <v>504.2</v>
      </c>
      <c r="J50" s="75"/>
      <c r="K50" s="74"/>
      <c r="L50" s="75"/>
      <c r="M50" s="63" t="s">
        <v>527</v>
      </c>
      <c r="N50"/>
      <c r="O50"/>
    </row>
    <row r="51" spans="1:15" s="65" customFormat="1" x14ac:dyDescent="0.2">
      <c r="A51" s="63" t="s">
        <v>43</v>
      </c>
      <c r="B51" s="88">
        <v>41656</v>
      </c>
      <c r="C51" s="65">
        <v>10</v>
      </c>
      <c r="D51" s="63"/>
      <c r="E51" s="24">
        <f t="shared" ref="E51:E114" si="4">G51+I51+K51</f>
        <v>0</v>
      </c>
      <c r="F51" s="26">
        <f t="shared" ref="F51:F114" si="5">H51+J51+L51</f>
        <v>5200</v>
      </c>
      <c r="G51" s="74"/>
      <c r="H51" s="75"/>
      <c r="I51" s="74"/>
      <c r="J51" s="75">
        <v>5200</v>
      </c>
      <c r="K51" s="74"/>
      <c r="L51" s="75"/>
      <c r="M51" s="63" t="s">
        <v>528</v>
      </c>
      <c r="N51"/>
      <c r="O51"/>
    </row>
    <row r="52" spans="1:15" s="65" customFormat="1" x14ac:dyDescent="0.2">
      <c r="A52" s="63" t="s">
        <v>44</v>
      </c>
      <c r="B52" s="88">
        <v>41662</v>
      </c>
      <c r="C52" s="65">
        <v>12</v>
      </c>
      <c r="D52" s="63"/>
      <c r="E52" s="24">
        <f t="shared" si="4"/>
        <v>630</v>
      </c>
      <c r="F52" s="26">
        <f t="shared" si="5"/>
        <v>630</v>
      </c>
      <c r="G52" s="74">
        <v>630</v>
      </c>
      <c r="H52" s="75">
        <v>630</v>
      </c>
      <c r="I52" s="74"/>
      <c r="J52" s="75"/>
      <c r="K52" s="24"/>
      <c r="L52" s="26"/>
      <c r="M52" s="78" t="s">
        <v>537</v>
      </c>
      <c r="N52"/>
      <c r="O52"/>
    </row>
    <row r="53" spans="1:15" s="65" customFormat="1" x14ac:dyDescent="0.2">
      <c r="A53" s="63" t="s">
        <v>45</v>
      </c>
      <c r="B53" s="88">
        <v>41662</v>
      </c>
      <c r="C53" s="101">
        <v>12</v>
      </c>
      <c r="D53" s="63"/>
      <c r="E53" s="24">
        <f t="shared" si="4"/>
        <v>400</v>
      </c>
      <c r="F53" s="26">
        <f t="shared" si="5"/>
        <v>0</v>
      </c>
      <c r="G53" s="74">
        <v>400</v>
      </c>
      <c r="H53" s="75"/>
      <c r="I53" s="74"/>
      <c r="J53" s="75"/>
      <c r="K53" s="24"/>
      <c r="L53" s="26"/>
      <c r="M53" s="78" t="s">
        <v>489</v>
      </c>
      <c r="N53"/>
      <c r="O53"/>
    </row>
    <row r="54" spans="1:15" s="65" customFormat="1" x14ac:dyDescent="0.2">
      <c r="A54" s="63" t="s">
        <v>46</v>
      </c>
      <c r="B54" s="88">
        <v>41670</v>
      </c>
      <c r="C54" s="101">
        <v>11</v>
      </c>
      <c r="D54" s="63"/>
      <c r="E54" s="24">
        <f t="shared" si="4"/>
        <v>300</v>
      </c>
      <c r="F54" s="26">
        <f t="shared" si="5"/>
        <v>0</v>
      </c>
      <c r="G54" s="74"/>
      <c r="H54" s="75"/>
      <c r="I54" s="150">
        <v>300</v>
      </c>
      <c r="J54" s="75"/>
      <c r="K54" s="74"/>
      <c r="L54" s="75"/>
      <c r="M54" s="78" t="s">
        <v>529</v>
      </c>
      <c r="N54"/>
      <c r="O54"/>
    </row>
    <row r="55" spans="1:15" s="65" customFormat="1" x14ac:dyDescent="0.2">
      <c r="A55" s="63" t="s">
        <v>47</v>
      </c>
      <c r="B55" s="88">
        <v>41680</v>
      </c>
      <c r="C55" s="101">
        <v>11</v>
      </c>
      <c r="D55" s="63"/>
      <c r="E55" s="24">
        <f t="shared" si="4"/>
        <v>1320</v>
      </c>
      <c r="F55" s="26">
        <f t="shared" si="5"/>
        <v>0</v>
      </c>
      <c r="G55" s="74"/>
      <c r="H55" s="75"/>
      <c r="I55" s="112">
        <v>1320</v>
      </c>
      <c r="J55" s="75"/>
      <c r="K55" s="98"/>
      <c r="L55" s="75"/>
      <c r="M55" s="78" t="s">
        <v>530</v>
      </c>
      <c r="N55"/>
      <c r="O55"/>
    </row>
    <row r="56" spans="1:15" s="65" customFormat="1" x14ac:dyDescent="0.2">
      <c r="A56" s="63" t="s">
        <v>48</v>
      </c>
      <c r="B56" s="88">
        <v>41682</v>
      </c>
      <c r="C56" s="113">
        <v>15</v>
      </c>
      <c r="D56" s="63"/>
      <c r="E56" s="24">
        <f t="shared" si="4"/>
        <v>6300</v>
      </c>
      <c r="F56" s="26">
        <f t="shared" si="5"/>
        <v>0</v>
      </c>
      <c r="G56" s="74"/>
      <c r="H56" s="75"/>
      <c r="I56" s="74">
        <v>6300</v>
      </c>
      <c r="J56" s="75"/>
      <c r="K56" s="74"/>
      <c r="L56" s="75"/>
      <c r="M56" s="78" t="s">
        <v>531</v>
      </c>
      <c r="N56"/>
      <c r="O56"/>
    </row>
    <row r="57" spans="1:15" s="65" customFormat="1" x14ac:dyDescent="0.2">
      <c r="A57" s="63" t="s">
        <v>49</v>
      </c>
      <c r="B57" s="73">
        <v>41689</v>
      </c>
      <c r="C57" s="113">
        <v>22</v>
      </c>
      <c r="D57" s="63"/>
      <c r="E57" s="24">
        <f t="shared" si="4"/>
        <v>0</v>
      </c>
      <c r="F57" s="26">
        <f t="shared" si="5"/>
        <v>135</v>
      </c>
      <c r="G57" s="74"/>
      <c r="H57" s="75"/>
      <c r="I57" s="74"/>
      <c r="J57" s="75">
        <v>135</v>
      </c>
      <c r="K57" s="74"/>
      <c r="L57" s="75"/>
      <c r="M57" s="78" t="s">
        <v>532</v>
      </c>
      <c r="N57" s="63"/>
    </row>
    <row r="58" spans="1:15" s="65" customFormat="1" x14ac:dyDescent="0.2">
      <c r="A58" s="63" t="s">
        <v>50</v>
      </c>
      <c r="B58" s="73">
        <v>41697</v>
      </c>
      <c r="C58" s="113">
        <v>29</v>
      </c>
      <c r="D58" s="63"/>
      <c r="E58" s="24">
        <f t="shared" si="4"/>
        <v>0</v>
      </c>
      <c r="F58" s="26">
        <f t="shared" si="5"/>
        <v>120</v>
      </c>
      <c r="G58" s="74"/>
      <c r="H58" s="75"/>
      <c r="I58" s="74"/>
      <c r="J58" s="75">
        <v>120</v>
      </c>
      <c r="K58" s="74"/>
      <c r="L58" s="75"/>
      <c r="M58" s="78" t="s">
        <v>533</v>
      </c>
      <c r="N58" s="63"/>
    </row>
    <row r="59" spans="1:15" s="65" customFormat="1" x14ac:dyDescent="0.2">
      <c r="A59" s="63" t="s">
        <v>51</v>
      </c>
      <c r="B59" s="73">
        <v>41698</v>
      </c>
      <c r="C59" s="113">
        <v>11</v>
      </c>
      <c r="D59" s="63"/>
      <c r="E59" s="24">
        <f t="shared" si="4"/>
        <v>450</v>
      </c>
      <c r="F59" s="26">
        <f t="shared" si="5"/>
        <v>0</v>
      </c>
      <c r="G59" s="74"/>
      <c r="H59" s="75"/>
      <c r="I59" s="74">
        <v>450</v>
      </c>
      <c r="J59" s="75"/>
      <c r="K59" s="74"/>
      <c r="L59" s="75"/>
      <c r="M59" s="78" t="s">
        <v>534</v>
      </c>
      <c r="N59" s="63"/>
    </row>
    <row r="60" spans="1:15" s="63" customFormat="1" x14ac:dyDescent="0.2">
      <c r="A60" s="63" t="s">
        <v>52</v>
      </c>
      <c r="B60" s="73">
        <v>41705</v>
      </c>
      <c r="C60" s="113">
        <v>29</v>
      </c>
      <c r="E60" s="24">
        <f t="shared" si="4"/>
        <v>0</v>
      </c>
      <c r="F60" s="26">
        <f t="shared" si="5"/>
        <v>60</v>
      </c>
      <c r="G60" s="90"/>
      <c r="H60" s="90"/>
      <c r="I60" s="90"/>
      <c r="J60" s="91">
        <v>60</v>
      </c>
      <c r="K60" s="90"/>
      <c r="L60" s="91"/>
      <c r="M60" s="78" t="s">
        <v>535</v>
      </c>
    </row>
    <row r="61" spans="1:15" s="65" customFormat="1" ht="12.95" customHeight="1" x14ac:dyDescent="0.2">
      <c r="A61" s="63" t="s">
        <v>53</v>
      </c>
      <c r="B61" s="73">
        <v>41710</v>
      </c>
      <c r="C61" s="113">
        <v>15</v>
      </c>
      <c r="D61" s="63"/>
      <c r="E61" s="24">
        <f t="shared" si="4"/>
        <v>600</v>
      </c>
      <c r="F61" s="26">
        <f t="shared" si="5"/>
        <v>0</v>
      </c>
      <c r="G61" s="74"/>
      <c r="H61" s="75"/>
      <c r="I61" s="74">
        <v>600</v>
      </c>
      <c r="J61" s="75"/>
      <c r="K61" s="74"/>
      <c r="L61" s="75"/>
      <c r="M61" s="78" t="s">
        <v>536</v>
      </c>
    </row>
    <row r="62" spans="1:15" s="65" customFormat="1" x14ac:dyDescent="0.2">
      <c r="A62" s="63" t="s">
        <v>54</v>
      </c>
      <c r="B62" s="89">
        <v>41718</v>
      </c>
      <c r="C62" s="76">
        <v>12</v>
      </c>
      <c r="D62" s="63"/>
      <c r="E62" s="24">
        <f t="shared" si="4"/>
        <v>927</v>
      </c>
      <c r="F62" s="26">
        <f t="shared" si="5"/>
        <v>927</v>
      </c>
      <c r="G62" s="74">
        <v>927</v>
      </c>
      <c r="H62" s="75">
        <v>927</v>
      </c>
      <c r="I62" s="74"/>
      <c r="J62" s="75"/>
      <c r="K62" s="74"/>
      <c r="L62" s="75"/>
      <c r="M62" s="78" t="s">
        <v>537</v>
      </c>
      <c r="N62" s="63"/>
    </row>
    <row r="63" spans="1:15" s="77" customFormat="1" x14ac:dyDescent="0.2">
      <c r="A63" s="77" t="s">
        <v>55</v>
      </c>
      <c r="B63" s="89">
        <v>41733</v>
      </c>
      <c r="C63" s="76">
        <v>29</v>
      </c>
      <c r="D63" s="63"/>
      <c r="E63" s="24">
        <f t="shared" si="4"/>
        <v>0</v>
      </c>
      <c r="F63" s="26">
        <f t="shared" si="5"/>
        <v>60</v>
      </c>
      <c r="G63" s="74"/>
      <c r="H63" s="75"/>
      <c r="I63" s="74"/>
      <c r="J63" s="75">
        <v>60</v>
      </c>
      <c r="K63" s="74"/>
      <c r="L63" s="75"/>
      <c r="M63" s="78" t="s">
        <v>538</v>
      </c>
    </row>
    <row r="64" spans="1:15" s="65" customFormat="1" x14ac:dyDescent="0.2">
      <c r="A64" s="63" t="s">
        <v>56</v>
      </c>
      <c r="B64" s="89">
        <v>41737</v>
      </c>
      <c r="C64" s="76">
        <v>2</v>
      </c>
      <c r="D64" s="63"/>
      <c r="E64" s="24">
        <f t="shared" si="4"/>
        <v>0</v>
      </c>
      <c r="F64" s="26">
        <f t="shared" si="5"/>
        <v>2000</v>
      </c>
      <c r="G64" s="74"/>
      <c r="H64" s="75"/>
      <c r="I64" s="74"/>
      <c r="J64" s="75">
        <v>2000</v>
      </c>
      <c r="K64" s="74"/>
      <c r="L64" s="75"/>
      <c r="M64" s="78" t="s">
        <v>539</v>
      </c>
      <c r="N64" s="63"/>
    </row>
    <row r="65" spans="1:14" s="65" customFormat="1" x14ac:dyDescent="0.2">
      <c r="A65" s="63" t="s">
        <v>57</v>
      </c>
      <c r="B65" s="89">
        <v>41737</v>
      </c>
      <c r="C65" s="76">
        <v>2</v>
      </c>
      <c r="D65" s="63"/>
      <c r="E65" s="24">
        <f t="shared" si="4"/>
        <v>500</v>
      </c>
      <c r="F65" s="26">
        <f t="shared" si="5"/>
        <v>0</v>
      </c>
      <c r="G65" s="92"/>
      <c r="H65" s="75"/>
      <c r="I65" s="74">
        <v>500</v>
      </c>
      <c r="J65" s="75"/>
      <c r="K65" s="74"/>
      <c r="L65" s="75"/>
      <c r="M65" s="78" t="s">
        <v>540</v>
      </c>
      <c r="N65" s="63"/>
    </row>
    <row r="66" spans="1:14" s="65" customFormat="1" x14ac:dyDescent="0.2">
      <c r="A66" s="63" t="s">
        <v>58</v>
      </c>
      <c r="B66" s="73">
        <v>41761</v>
      </c>
      <c r="C66" s="96">
        <v>7</v>
      </c>
      <c r="D66" s="63"/>
      <c r="E66" s="24">
        <f t="shared" si="4"/>
        <v>0</v>
      </c>
      <c r="F66" s="26">
        <f t="shared" si="5"/>
        <v>13750</v>
      </c>
      <c r="G66" s="90"/>
      <c r="H66" s="75"/>
      <c r="I66" s="74"/>
      <c r="J66" s="151">
        <v>13750</v>
      </c>
      <c r="K66" s="74"/>
      <c r="L66" s="90"/>
      <c r="M66" s="78" t="s">
        <v>541</v>
      </c>
      <c r="N66" s="63"/>
    </row>
    <row r="67" spans="1:14" s="65" customFormat="1" x14ac:dyDescent="0.2">
      <c r="A67" s="63" t="s">
        <v>59</v>
      </c>
      <c r="B67" s="73">
        <v>41764</v>
      </c>
      <c r="C67" s="96">
        <v>22</v>
      </c>
      <c r="D67" s="63"/>
      <c r="E67" s="24">
        <f t="shared" si="4"/>
        <v>733.93</v>
      </c>
      <c r="F67" s="26">
        <f t="shared" si="5"/>
        <v>0</v>
      </c>
      <c r="G67" s="112"/>
      <c r="H67" s="90"/>
      <c r="I67" s="74">
        <v>733.93</v>
      </c>
      <c r="J67" s="90"/>
      <c r="K67" s="74"/>
      <c r="L67" s="90"/>
      <c r="M67" s="78" t="s">
        <v>527</v>
      </c>
      <c r="N67" s="63"/>
    </row>
    <row r="68" spans="1:14" s="65" customFormat="1" x14ac:dyDescent="0.2">
      <c r="A68" s="63" t="s">
        <v>60</v>
      </c>
      <c r="B68" s="73">
        <v>41769</v>
      </c>
      <c r="C68" s="76">
        <v>3</v>
      </c>
      <c r="D68" s="63"/>
      <c r="E68" s="24">
        <f t="shared" si="4"/>
        <v>0</v>
      </c>
      <c r="F68" s="26">
        <f t="shared" si="5"/>
        <v>1500</v>
      </c>
      <c r="G68" s="74"/>
      <c r="H68" s="75">
        <v>1500</v>
      </c>
      <c r="I68" s="74"/>
      <c r="J68" s="75"/>
      <c r="K68" s="74"/>
      <c r="L68" s="75"/>
      <c r="M68" s="78" t="s">
        <v>542</v>
      </c>
      <c r="N68" s="63"/>
    </row>
    <row r="69" spans="1:14" s="65" customFormat="1" x14ac:dyDescent="0.2">
      <c r="A69" s="63" t="s">
        <v>61</v>
      </c>
      <c r="B69" s="73">
        <v>41771</v>
      </c>
      <c r="C69" s="76">
        <v>28</v>
      </c>
      <c r="D69" s="63"/>
      <c r="E69" s="74">
        <f t="shared" si="4"/>
        <v>750</v>
      </c>
      <c r="F69" s="75">
        <f t="shared" si="5"/>
        <v>0</v>
      </c>
      <c r="G69" s="92">
        <v>550</v>
      </c>
      <c r="H69" s="114"/>
      <c r="I69" s="74">
        <v>200</v>
      </c>
      <c r="J69" s="75"/>
      <c r="K69" s="74"/>
      <c r="L69" s="75"/>
      <c r="M69" s="78" t="s">
        <v>543</v>
      </c>
      <c r="N69" s="63"/>
    </row>
    <row r="70" spans="1:14" s="65" customFormat="1" x14ac:dyDescent="0.2">
      <c r="A70" s="63" t="s">
        <v>62</v>
      </c>
      <c r="B70" s="73">
        <v>41772</v>
      </c>
      <c r="C70" s="76">
        <v>15</v>
      </c>
      <c r="D70" s="63"/>
      <c r="E70" s="24">
        <f t="shared" si="4"/>
        <v>900</v>
      </c>
      <c r="F70" s="26">
        <f t="shared" si="5"/>
        <v>0</v>
      </c>
      <c r="G70" s="74"/>
      <c r="H70" s="75"/>
      <c r="I70" s="74">
        <v>900</v>
      </c>
      <c r="J70" s="75"/>
      <c r="K70" s="74"/>
      <c r="L70" s="75"/>
      <c r="M70" s="78" t="s">
        <v>544</v>
      </c>
      <c r="N70" s="63"/>
    </row>
    <row r="71" spans="1:14" s="65" customFormat="1" x14ac:dyDescent="0.2">
      <c r="A71" s="63" t="s">
        <v>63</v>
      </c>
      <c r="B71" s="73">
        <v>41774</v>
      </c>
      <c r="C71" s="76">
        <v>2</v>
      </c>
      <c r="D71" s="63"/>
      <c r="E71" s="74">
        <f t="shared" si="4"/>
        <v>500</v>
      </c>
      <c r="F71" s="75">
        <f t="shared" si="5"/>
        <v>0</v>
      </c>
      <c r="G71" s="74"/>
      <c r="H71" s="75"/>
      <c r="I71" s="74">
        <v>500</v>
      </c>
      <c r="J71" s="75"/>
      <c r="K71" s="74"/>
      <c r="L71" s="75"/>
      <c r="M71" s="78" t="s">
        <v>545</v>
      </c>
      <c r="N71" s="63"/>
    </row>
    <row r="72" spans="1:14" s="65" customFormat="1" x14ac:dyDescent="0.2">
      <c r="A72" s="63" t="s">
        <v>64</v>
      </c>
      <c r="B72" s="73">
        <v>41775</v>
      </c>
      <c r="C72" s="76">
        <v>6</v>
      </c>
      <c r="D72" s="63"/>
      <c r="E72" s="24">
        <f t="shared" si="4"/>
        <v>0</v>
      </c>
      <c r="F72" s="26">
        <f t="shared" si="5"/>
        <v>6050</v>
      </c>
      <c r="G72" s="74"/>
      <c r="H72" s="75"/>
      <c r="I72" s="74"/>
      <c r="J72" s="75">
        <v>6050</v>
      </c>
      <c r="K72" s="74"/>
      <c r="L72" s="75"/>
      <c r="M72" s="78" t="s">
        <v>546</v>
      </c>
      <c r="N72" s="63"/>
    </row>
    <row r="73" spans="1:14" s="65" customFormat="1" x14ac:dyDescent="0.2">
      <c r="A73" s="63" t="s">
        <v>65</v>
      </c>
      <c r="B73" s="73">
        <v>41778</v>
      </c>
      <c r="C73" s="76">
        <v>29</v>
      </c>
      <c r="D73" s="63"/>
      <c r="E73" s="24">
        <f t="shared" si="4"/>
        <v>0</v>
      </c>
      <c r="F73" s="26">
        <f t="shared" si="5"/>
        <v>180</v>
      </c>
      <c r="G73" s="74"/>
      <c r="H73" s="75"/>
      <c r="I73" s="74"/>
      <c r="J73" s="75">
        <v>180</v>
      </c>
      <c r="K73" s="74"/>
      <c r="L73" s="75"/>
      <c r="M73" s="78" t="s">
        <v>547</v>
      </c>
      <c r="N73" s="63"/>
    </row>
    <row r="74" spans="1:14" s="65" customFormat="1" x14ac:dyDescent="0.2">
      <c r="A74" s="63" t="s">
        <v>66</v>
      </c>
      <c r="B74" s="73">
        <v>41786</v>
      </c>
      <c r="C74" s="76">
        <v>12</v>
      </c>
      <c r="D74" s="63"/>
      <c r="E74" s="24">
        <f t="shared" si="4"/>
        <v>1000</v>
      </c>
      <c r="F74" s="26">
        <f t="shared" si="5"/>
        <v>0</v>
      </c>
      <c r="G74" s="74">
        <v>1000</v>
      </c>
      <c r="H74" s="75"/>
      <c r="I74" s="74"/>
      <c r="J74" s="75"/>
      <c r="K74" s="74"/>
      <c r="L74" s="75"/>
      <c r="M74" s="78" t="s">
        <v>489</v>
      </c>
      <c r="N74" s="63"/>
    </row>
    <row r="75" spans="1:14" s="65" customFormat="1" x14ac:dyDescent="0.2">
      <c r="A75" s="63" t="s">
        <v>67</v>
      </c>
      <c r="B75" s="73">
        <v>41792</v>
      </c>
      <c r="C75" s="76">
        <v>9</v>
      </c>
      <c r="D75" s="63"/>
      <c r="E75" s="24">
        <f t="shared" si="4"/>
        <v>0</v>
      </c>
      <c r="F75" s="26">
        <f t="shared" si="5"/>
        <v>761.31</v>
      </c>
      <c r="G75" s="74"/>
      <c r="H75" s="75"/>
      <c r="I75" s="74"/>
      <c r="J75" s="75">
        <v>761.31</v>
      </c>
      <c r="K75" s="74"/>
      <c r="L75" s="75"/>
      <c r="M75" s="78" t="s">
        <v>548</v>
      </c>
      <c r="N75" s="63"/>
    </row>
    <row r="76" spans="1:14" s="65" customFormat="1" x14ac:dyDescent="0.2">
      <c r="A76" s="63" t="s">
        <v>68</v>
      </c>
      <c r="B76" s="73">
        <v>41800</v>
      </c>
      <c r="C76" s="76">
        <v>11</v>
      </c>
      <c r="D76" s="63"/>
      <c r="E76" s="24">
        <f t="shared" si="4"/>
        <v>0</v>
      </c>
      <c r="F76" s="26">
        <f t="shared" si="5"/>
        <v>106.5</v>
      </c>
      <c r="G76" s="74"/>
      <c r="H76" s="75"/>
      <c r="I76" s="74"/>
      <c r="J76" s="75">
        <v>106.5</v>
      </c>
      <c r="K76" s="74"/>
      <c r="L76" s="75"/>
      <c r="M76" s="78" t="s">
        <v>549</v>
      </c>
      <c r="N76" s="63"/>
    </row>
    <row r="77" spans="1:14" s="65" customFormat="1" x14ac:dyDescent="0.2">
      <c r="A77" s="63" t="s">
        <v>69</v>
      </c>
      <c r="B77" s="73">
        <v>41813</v>
      </c>
      <c r="C77" s="86">
        <v>11</v>
      </c>
      <c r="D77" s="87"/>
      <c r="E77" s="24">
        <f t="shared" si="4"/>
        <v>0</v>
      </c>
      <c r="F77" s="26">
        <f t="shared" si="5"/>
        <v>169.29</v>
      </c>
      <c r="G77" s="74"/>
      <c r="H77" s="75"/>
      <c r="I77" s="74"/>
      <c r="J77" s="75">
        <v>169.29</v>
      </c>
      <c r="K77"/>
      <c r="L77" s="75"/>
      <c r="M77" s="78" t="s">
        <v>550</v>
      </c>
      <c r="N77" s="63"/>
    </row>
    <row r="78" spans="1:14" s="65" customFormat="1" x14ac:dyDescent="0.2">
      <c r="A78" s="63" t="s">
        <v>70</v>
      </c>
      <c r="B78" s="89">
        <v>41813</v>
      </c>
      <c r="C78" s="86">
        <v>2</v>
      </c>
      <c r="D78" s="87"/>
      <c r="E78" s="24">
        <f t="shared" si="4"/>
        <v>500</v>
      </c>
      <c r="F78" s="26">
        <f t="shared" si="5"/>
        <v>0</v>
      </c>
      <c r="G78" s="74"/>
      <c r="H78" s="75"/>
      <c r="I78" s="74">
        <v>500</v>
      </c>
      <c r="J78" s="75"/>
      <c r="K78"/>
      <c r="L78" s="61"/>
      <c r="M78" s="78" t="s">
        <v>551</v>
      </c>
      <c r="N78" s="63"/>
    </row>
    <row r="79" spans="1:14" s="65" customFormat="1" x14ac:dyDescent="0.2">
      <c r="A79" s="63" t="s">
        <v>71</v>
      </c>
      <c r="B79" s="89">
        <v>41814</v>
      </c>
      <c r="C79" s="86">
        <v>29</v>
      </c>
      <c r="D79" s="87"/>
      <c r="E79" s="24">
        <f t="shared" si="4"/>
        <v>0</v>
      </c>
      <c r="F79" s="26">
        <f t="shared" si="5"/>
        <v>60</v>
      </c>
      <c r="G79" s="74"/>
      <c r="H79" s="75"/>
      <c r="I79" s="74"/>
      <c r="J79" s="75">
        <v>60</v>
      </c>
      <c r="K79"/>
      <c r="L79" s="61"/>
      <c r="M79" s="78" t="s">
        <v>552</v>
      </c>
      <c r="N79" s="63"/>
    </row>
    <row r="80" spans="1:14" s="65" customFormat="1" x14ac:dyDescent="0.2">
      <c r="A80" s="63" t="s">
        <v>72</v>
      </c>
      <c r="B80" s="89">
        <v>41820</v>
      </c>
      <c r="C80" s="86">
        <v>29</v>
      </c>
      <c r="D80" s="87"/>
      <c r="E80" s="24">
        <f t="shared" si="4"/>
        <v>0</v>
      </c>
      <c r="F80" s="26">
        <f t="shared" si="5"/>
        <v>60</v>
      </c>
      <c r="G80" s="74"/>
      <c r="H80" s="75"/>
      <c r="I80" s="74"/>
      <c r="J80" s="75">
        <v>60</v>
      </c>
      <c r="K80"/>
      <c r="L80" s="61"/>
      <c r="M80" s="78" t="s">
        <v>553</v>
      </c>
      <c r="N80" s="63"/>
    </row>
    <row r="81" spans="1:14" s="65" customFormat="1" x14ac:dyDescent="0.2">
      <c r="A81" s="63" t="s">
        <v>73</v>
      </c>
      <c r="B81" s="89">
        <v>41822</v>
      </c>
      <c r="C81" s="86">
        <v>28</v>
      </c>
      <c r="D81" s="63"/>
      <c r="E81" s="24">
        <f t="shared" si="4"/>
        <v>200</v>
      </c>
      <c r="F81" s="26">
        <f t="shared" si="5"/>
        <v>0</v>
      </c>
      <c r="G81" s="74"/>
      <c r="H81" s="75"/>
      <c r="I81" s="74">
        <v>200</v>
      </c>
      <c r="J81" s="75"/>
      <c r="K81"/>
      <c r="L81" s="61"/>
      <c r="M81" s="78" t="s">
        <v>554</v>
      </c>
      <c r="N81" s="63"/>
    </row>
    <row r="82" spans="1:14" s="65" customFormat="1" x14ac:dyDescent="0.2">
      <c r="A82" s="63" t="s">
        <v>74</v>
      </c>
      <c r="B82" s="73">
        <v>41822</v>
      </c>
      <c r="C82" s="86">
        <v>11</v>
      </c>
      <c r="D82" s="63"/>
      <c r="E82" s="24">
        <f t="shared" si="4"/>
        <v>1560</v>
      </c>
      <c r="F82" s="26">
        <f t="shared" si="5"/>
        <v>0</v>
      </c>
      <c r="G82" s="74"/>
      <c r="H82" s="75"/>
      <c r="I82" s="74">
        <v>1560</v>
      </c>
      <c r="J82" s="75"/>
      <c r="K82" s="74"/>
      <c r="L82" s="75"/>
      <c r="M82" s="78" t="s">
        <v>555</v>
      </c>
      <c r="N82" s="63"/>
    </row>
    <row r="83" spans="1:14" s="65" customFormat="1" x14ac:dyDescent="0.2">
      <c r="A83" s="63" t="s">
        <v>75</v>
      </c>
      <c r="B83" s="97">
        <v>41823</v>
      </c>
      <c r="C83" s="86">
        <v>28</v>
      </c>
      <c r="D83" s="63"/>
      <c r="E83" s="24">
        <f t="shared" si="4"/>
        <v>100</v>
      </c>
      <c r="F83" s="26">
        <f t="shared" si="5"/>
        <v>0</v>
      </c>
      <c r="G83" s="127"/>
      <c r="H83" s="90"/>
      <c r="I83" s="74">
        <v>100</v>
      </c>
      <c r="J83" s="90"/>
      <c r="K83" s="74"/>
      <c r="L83" s="90"/>
      <c r="M83" s="78" t="s">
        <v>556</v>
      </c>
      <c r="N83" s="63"/>
    </row>
    <row r="84" spans="1:14" s="65" customFormat="1" x14ac:dyDescent="0.2">
      <c r="A84" s="63" t="s">
        <v>76</v>
      </c>
      <c r="B84" s="97">
        <v>41829</v>
      </c>
      <c r="C84" s="76">
        <v>11</v>
      </c>
      <c r="D84" s="63"/>
      <c r="E84" s="24">
        <f t="shared" si="4"/>
        <v>0</v>
      </c>
      <c r="F84" s="26">
        <f t="shared" si="5"/>
        <v>400.5</v>
      </c>
      <c r="G84" s="74"/>
      <c r="H84" s="75"/>
      <c r="I84" s="74"/>
      <c r="J84" s="75">
        <v>400.5</v>
      </c>
      <c r="K84" s="74"/>
      <c r="L84" s="75"/>
      <c r="M84" s="78" t="s">
        <v>557</v>
      </c>
      <c r="N84" s="63"/>
    </row>
    <row r="85" spans="1:14" s="65" customFormat="1" x14ac:dyDescent="0.2">
      <c r="A85" s="63" t="s">
        <v>77</v>
      </c>
      <c r="B85" s="89">
        <v>41830</v>
      </c>
      <c r="C85" s="76">
        <v>11</v>
      </c>
      <c r="D85" s="63"/>
      <c r="E85" s="24">
        <f t="shared" si="4"/>
        <v>0</v>
      </c>
      <c r="F85" s="26">
        <f t="shared" si="5"/>
        <v>3890.42</v>
      </c>
      <c r="G85" s="74"/>
      <c r="H85" s="75"/>
      <c r="I85" s="74"/>
      <c r="J85" s="75">
        <v>3890.42</v>
      </c>
      <c r="K85" s="74"/>
      <c r="L85" s="75"/>
      <c r="M85" s="78" t="s">
        <v>558</v>
      </c>
      <c r="N85" s="63"/>
    </row>
    <row r="86" spans="1:14" s="65" customFormat="1" x14ac:dyDescent="0.2">
      <c r="A86" s="63" t="s">
        <v>78</v>
      </c>
      <c r="B86" s="89">
        <v>41835</v>
      </c>
      <c r="C86" s="76">
        <v>11</v>
      </c>
      <c r="D86" s="63"/>
      <c r="E86" s="24">
        <f t="shared" si="4"/>
        <v>21.4</v>
      </c>
      <c r="F86" s="26">
        <f t="shared" si="5"/>
        <v>0.86</v>
      </c>
      <c r="G86" s="74"/>
      <c r="H86" s="75"/>
      <c r="I86" s="74">
        <v>21.4</v>
      </c>
      <c r="J86" s="75">
        <v>0.86</v>
      </c>
      <c r="K86" s="74"/>
      <c r="L86" s="75"/>
      <c r="M86" s="78" t="s">
        <v>568</v>
      </c>
      <c r="N86" s="63"/>
    </row>
    <row r="87" spans="1:14" s="65" customFormat="1" x14ac:dyDescent="0.2">
      <c r="A87" s="63" t="s">
        <v>79</v>
      </c>
      <c r="B87" s="89">
        <v>41838</v>
      </c>
      <c r="C87" s="76">
        <v>29</v>
      </c>
      <c r="D87" s="63"/>
      <c r="E87" s="24">
        <f t="shared" si="4"/>
        <v>0</v>
      </c>
      <c r="F87" s="26">
        <f t="shared" si="5"/>
        <v>120</v>
      </c>
      <c r="G87" s="74"/>
      <c r="H87" s="75"/>
      <c r="I87" s="74"/>
      <c r="J87" s="75">
        <v>120</v>
      </c>
      <c r="K87" s="74"/>
      <c r="L87" s="75"/>
      <c r="M87" s="78" t="s">
        <v>560</v>
      </c>
      <c r="N87" s="63"/>
    </row>
    <row r="88" spans="1:14" s="101" customFormat="1" x14ac:dyDescent="0.2">
      <c r="A88" s="78" t="s">
        <v>80</v>
      </c>
      <c r="B88" s="152">
        <v>41838</v>
      </c>
      <c r="C88" s="153">
        <v>26</v>
      </c>
      <c r="D88" s="78"/>
      <c r="E88" s="154">
        <f t="shared" si="4"/>
        <v>0</v>
      </c>
      <c r="F88" s="155">
        <f t="shared" si="5"/>
        <v>120</v>
      </c>
      <c r="G88" s="154"/>
      <c r="H88" s="155"/>
      <c r="I88" s="154"/>
      <c r="J88" s="155">
        <v>120</v>
      </c>
      <c r="K88" s="154"/>
      <c r="L88" s="155"/>
      <c r="M88" s="158" t="s">
        <v>655</v>
      </c>
      <c r="N88" s="78"/>
    </row>
    <row r="89" spans="1:14" s="101" customFormat="1" x14ac:dyDescent="0.2">
      <c r="A89" s="78" t="s">
        <v>81</v>
      </c>
      <c r="B89" s="152">
        <v>41849</v>
      </c>
      <c r="C89" s="153">
        <v>29</v>
      </c>
      <c r="D89" s="78"/>
      <c r="E89" s="154">
        <f t="shared" si="4"/>
        <v>0</v>
      </c>
      <c r="F89" s="155">
        <f t="shared" si="5"/>
        <v>60</v>
      </c>
      <c r="G89" s="154"/>
      <c r="H89" s="155"/>
      <c r="I89" s="154"/>
      <c r="J89" s="155">
        <v>60</v>
      </c>
      <c r="K89" s="154"/>
      <c r="L89" s="155"/>
      <c r="M89" s="78" t="s">
        <v>561</v>
      </c>
      <c r="N89" s="78"/>
    </row>
    <row r="90" spans="1:14" s="101" customFormat="1" x14ac:dyDescent="0.2">
      <c r="A90" s="78" t="s">
        <v>82</v>
      </c>
      <c r="B90" s="152">
        <v>41855</v>
      </c>
      <c r="C90" s="153">
        <v>11</v>
      </c>
      <c r="D90" s="78"/>
      <c r="E90" s="154">
        <f t="shared" si="4"/>
        <v>0</v>
      </c>
      <c r="F90" s="155">
        <f t="shared" si="5"/>
        <v>3146.5</v>
      </c>
      <c r="G90" s="154"/>
      <c r="H90" s="155"/>
      <c r="I90" s="154"/>
      <c r="J90" s="155">
        <v>3146.5</v>
      </c>
      <c r="L90" s="156"/>
      <c r="M90" s="78" t="s">
        <v>562</v>
      </c>
      <c r="N90" s="78"/>
    </row>
    <row r="91" spans="1:14" s="65" customFormat="1" ht="12" customHeight="1" x14ac:dyDescent="0.2">
      <c r="A91" s="63" t="s">
        <v>83</v>
      </c>
      <c r="B91" s="89">
        <v>41856</v>
      </c>
      <c r="C91" s="76">
        <v>4</v>
      </c>
      <c r="D91" s="63"/>
      <c r="E91" s="24">
        <f t="shared" si="4"/>
        <v>0</v>
      </c>
      <c r="F91" s="26">
        <f t="shared" si="5"/>
        <v>440</v>
      </c>
      <c r="G91" s="74"/>
      <c r="H91" s="75"/>
      <c r="I91" s="74"/>
      <c r="J91" s="75">
        <v>440</v>
      </c>
      <c r="K91" s="74"/>
      <c r="L91" s="75"/>
      <c r="M91" s="78" t="s">
        <v>563</v>
      </c>
      <c r="N91" s="63"/>
    </row>
    <row r="92" spans="1:14" s="65" customFormat="1" x14ac:dyDescent="0.2">
      <c r="A92" s="63" t="s">
        <v>84</v>
      </c>
      <c r="B92" s="73">
        <v>41862</v>
      </c>
      <c r="C92" s="76">
        <v>15</v>
      </c>
      <c r="D92" s="63"/>
      <c r="E92" s="24">
        <f t="shared" si="4"/>
        <v>150</v>
      </c>
      <c r="F92" s="26">
        <f t="shared" si="5"/>
        <v>0</v>
      </c>
      <c r="G92" s="74"/>
      <c r="H92" s="75"/>
      <c r="I92" s="74">
        <v>150</v>
      </c>
      <c r="J92" s="75"/>
      <c r="K92" s="74"/>
      <c r="L92" s="75"/>
      <c r="M92" s="78" t="s">
        <v>564</v>
      </c>
      <c r="N92" s="63"/>
    </row>
    <row r="93" spans="1:14" s="65" customFormat="1" x14ac:dyDescent="0.2">
      <c r="A93" s="63" t="s">
        <v>85</v>
      </c>
      <c r="B93" s="73">
        <v>41862</v>
      </c>
      <c r="C93" s="76"/>
      <c r="D93" s="63"/>
      <c r="E93" s="24">
        <f t="shared" si="4"/>
        <v>16000</v>
      </c>
      <c r="F93" s="26">
        <f t="shared" si="5"/>
        <v>16000</v>
      </c>
      <c r="G93" s="74"/>
      <c r="H93" s="75">
        <v>16000</v>
      </c>
      <c r="I93" s="74">
        <v>16000</v>
      </c>
      <c r="J93" s="75"/>
      <c r="K93" s="74"/>
      <c r="L93" s="75"/>
      <c r="M93" s="78" t="s">
        <v>565</v>
      </c>
      <c r="N93" s="63"/>
    </row>
    <row r="94" spans="1:14" s="65" customFormat="1" x14ac:dyDescent="0.2">
      <c r="A94" s="63" t="s">
        <v>86</v>
      </c>
      <c r="B94" s="73">
        <v>41863</v>
      </c>
      <c r="C94" s="76">
        <v>7</v>
      </c>
      <c r="D94" s="63"/>
      <c r="E94" s="24">
        <f t="shared" si="4"/>
        <v>0</v>
      </c>
      <c r="F94" s="26">
        <f t="shared" si="5"/>
        <v>19250</v>
      </c>
      <c r="G94" s="74"/>
      <c r="H94" s="75"/>
      <c r="I94" s="74"/>
      <c r="J94" s="75">
        <v>19250</v>
      </c>
      <c r="K94" s="74"/>
      <c r="L94" s="75"/>
      <c r="M94" s="78" t="s">
        <v>566</v>
      </c>
      <c r="N94" s="63"/>
    </row>
    <row r="95" spans="1:14" s="65" customFormat="1" x14ac:dyDescent="0.2">
      <c r="A95" s="63" t="s">
        <v>87</v>
      </c>
      <c r="B95" s="73">
        <v>41863</v>
      </c>
      <c r="C95" s="76">
        <v>11</v>
      </c>
      <c r="D95" s="63"/>
      <c r="E95" s="24">
        <f t="shared" si="4"/>
        <v>0</v>
      </c>
      <c r="F95" s="26">
        <f t="shared" si="5"/>
        <v>435</v>
      </c>
      <c r="G95" s="74"/>
      <c r="H95" s="75"/>
      <c r="I95" s="74"/>
      <c r="J95" s="75">
        <v>435</v>
      </c>
      <c r="K95" s="74"/>
      <c r="L95" s="75"/>
      <c r="M95" s="78" t="s">
        <v>567</v>
      </c>
      <c r="N95" s="63"/>
    </row>
    <row r="96" spans="1:14" s="65" customFormat="1" x14ac:dyDescent="0.2">
      <c r="A96" s="63" t="s">
        <v>88</v>
      </c>
      <c r="B96" s="73">
        <v>41865</v>
      </c>
      <c r="C96" s="76">
        <v>11</v>
      </c>
      <c r="D96" s="63"/>
      <c r="E96" s="24">
        <f t="shared" si="4"/>
        <v>860</v>
      </c>
      <c r="F96" s="26">
        <f t="shared" si="5"/>
        <v>34.4</v>
      </c>
      <c r="G96" s="74"/>
      <c r="H96" s="75"/>
      <c r="I96" s="74">
        <v>860</v>
      </c>
      <c r="J96" s="75">
        <v>34.4</v>
      </c>
      <c r="K96" s="74"/>
      <c r="L96" s="75"/>
      <c r="M96" s="78" t="s">
        <v>559</v>
      </c>
      <c r="N96" s="63"/>
    </row>
    <row r="97" spans="1:14" s="65" customFormat="1" x14ac:dyDescent="0.2">
      <c r="A97" s="63" t="s">
        <v>89</v>
      </c>
      <c r="B97" s="73">
        <v>41871</v>
      </c>
      <c r="C97" s="76">
        <v>6</v>
      </c>
      <c r="D97" s="63"/>
      <c r="E97" s="24">
        <f t="shared" si="4"/>
        <v>0</v>
      </c>
      <c r="F97" s="26">
        <f t="shared" si="5"/>
        <v>4170</v>
      </c>
      <c r="G97" s="74"/>
      <c r="H97" s="75"/>
      <c r="I97" s="74"/>
      <c r="J97" s="75">
        <v>4170</v>
      </c>
      <c r="K97" s="74"/>
      <c r="L97" s="75"/>
      <c r="M97" s="78" t="s">
        <v>569</v>
      </c>
      <c r="N97" s="63"/>
    </row>
    <row r="98" spans="1:14" s="65" customFormat="1" x14ac:dyDescent="0.2">
      <c r="A98" s="63" t="s">
        <v>90</v>
      </c>
      <c r="B98" s="73">
        <v>41884</v>
      </c>
      <c r="C98" s="76">
        <v>28</v>
      </c>
      <c r="D98" s="63"/>
      <c r="E98" s="24">
        <f t="shared" si="4"/>
        <v>300</v>
      </c>
      <c r="F98" s="26">
        <f t="shared" si="5"/>
        <v>0</v>
      </c>
      <c r="G98" s="74">
        <v>300</v>
      </c>
      <c r="H98" s="75"/>
      <c r="I98" s="74"/>
      <c r="J98" s="75"/>
      <c r="K98" s="74"/>
      <c r="L98" s="75"/>
      <c r="M98" s="78" t="s">
        <v>571</v>
      </c>
      <c r="N98" s="63"/>
    </row>
    <row r="99" spans="1:14" s="65" customFormat="1" x14ac:dyDescent="0.2">
      <c r="A99" s="63" t="s">
        <v>91</v>
      </c>
      <c r="B99" s="73">
        <v>41886</v>
      </c>
      <c r="C99" s="76">
        <v>8</v>
      </c>
      <c r="D99" s="63"/>
      <c r="E99" s="24">
        <f t="shared" si="4"/>
        <v>0</v>
      </c>
      <c r="F99" s="26">
        <f t="shared" si="5"/>
        <v>247</v>
      </c>
      <c r="G99" s="74"/>
      <c r="H99" s="75">
        <v>247</v>
      </c>
      <c r="I99" s="74"/>
      <c r="J99" s="75"/>
      <c r="K99" s="74"/>
      <c r="L99" s="75"/>
      <c r="M99" s="78" t="s">
        <v>570</v>
      </c>
      <c r="N99" s="63"/>
    </row>
    <row r="100" spans="1:14" s="65" customFormat="1" x14ac:dyDescent="0.2">
      <c r="A100" s="63" t="s">
        <v>92</v>
      </c>
      <c r="B100" s="73">
        <v>41885</v>
      </c>
      <c r="C100" s="76">
        <v>22</v>
      </c>
      <c r="D100" s="63"/>
      <c r="E100" s="24">
        <f t="shared" si="4"/>
        <v>517.35</v>
      </c>
      <c r="F100" s="26">
        <f t="shared" si="5"/>
        <v>0</v>
      </c>
      <c r="G100" s="74"/>
      <c r="H100" s="75"/>
      <c r="I100" s="74">
        <v>517.35</v>
      </c>
      <c r="J100" s="75"/>
      <c r="K100" s="74"/>
      <c r="L100" s="75"/>
      <c r="M100" s="78" t="s">
        <v>527</v>
      </c>
      <c r="N100" s="63"/>
    </row>
    <row r="101" spans="1:14" s="65" customFormat="1" x14ac:dyDescent="0.2">
      <c r="A101" s="63" t="s">
        <v>93</v>
      </c>
      <c r="B101" s="73">
        <v>41891</v>
      </c>
      <c r="C101" s="76">
        <v>11</v>
      </c>
      <c r="D101" s="63"/>
      <c r="E101" s="24">
        <f t="shared" si="4"/>
        <v>0</v>
      </c>
      <c r="F101" s="26">
        <f t="shared" si="5"/>
        <v>451.5</v>
      </c>
      <c r="G101" s="74"/>
      <c r="H101" s="75"/>
      <c r="I101" s="74"/>
      <c r="J101" s="75">
        <v>451.5</v>
      </c>
      <c r="K101" s="74"/>
      <c r="L101" s="75"/>
      <c r="M101" s="78" t="s">
        <v>572</v>
      </c>
      <c r="N101" s="63"/>
    </row>
    <row r="102" spans="1:14" s="65" customFormat="1" x14ac:dyDescent="0.2">
      <c r="A102" s="63" t="s">
        <v>94</v>
      </c>
      <c r="B102" s="73">
        <v>41891</v>
      </c>
      <c r="C102" s="76">
        <v>28</v>
      </c>
      <c r="D102" s="63"/>
      <c r="E102" s="24">
        <f t="shared" si="4"/>
        <v>200</v>
      </c>
      <c r="F102" s="26">
        <f t="shared" si="5"/>
        <v>0</v>
      </c>
      <c r="G102" s="74">
        <v>200</v>
      </c>
      <c r="H102" s="75"/>
      <c r="I102" s="74"/>
      <c r="J102" s="75"/>
      <c r="K102" s="74"/>
      <c r="L102" s="75"/>
      <c r="M102" s="78" t="s">
        <v>573</v>
      </c>
    </row>
    <row r="103" spans="1:14" s="65" customFormat="1" x14ac:dyDescent="0.2">
      <c r="A103" s="63" t="s">
        <v>95</v>
      </c>
      <c r="B103" s="73">
        <v>41892</v>
      </c>
      <c r="C103" s="76">
        <v>2</v>
      </c>
      <c r="D103" s="63"/>
      <c r="E103" s="24">
        <f t="shared" si="4"/>
        <v>500</v>
      </c>
      <c r="F103" s="26">
        <f t="shared" si="5"/>
        <v>0</v>
      </c>
      <c r="G103" s="74"/>
      <c r="H103" s="75"/>
      <c r="I103" s="74">
        <v>500</v>
      </c>
      <c r="J103" s="75"/>
      <c r="K103" s="74"/>
      <c r="L103" s="75"/>
      <c r="M103" s="78" t="s">
        <v>574</v>
      </c>
    </row>
    <row r="104" spans="1:14" s="65" customFormat="1" x14ac:dyDescent="0.2">
      <c r="A104" s="63" t="s">
        <v>96</v>
      </c>
      <c r="B104" s="73">
        <v>41897</v>
      </c>
      <c r="C104" s="76">
        <v>6</v>
      </c>
      <c r="D104" s="63"/>
      <c r="E104" s="24">
        <f t="shared" si="4"/>
        <v>0</v>
      </c>
      <c r="F104" s="26">
        <f t="shared" si="5"/>
        <v>600</v>
      </c>
      <c r="G104" s="74"/>
      <c r="H104" s="75"/>
      <c r="I104" s="74"/>
      <c r="J104" s="75">
        <v>600</v>
      </c>
      <c r="K104" s="74"/>
      <c r="L104" s="75"/>
      <c r="M104" s="78" t="s">
        <v>575</v>
      </c>
    </row>
    <row r="105" spans="1:14" s="65" customFormat="1" x14ac:dyDescent="0.2">
      <c r="A105" s="63" t="s">
        <v>97</v>
      </c>
      <c r="B105" s="73">
        <v>41897</v>
      </c>
      <c r="C105" s="76">
        <v>11</v>
      </c>
      <c r="D105" s="63"/>
      <c r="E105" s="24">
        <f t="shared" si="4"/>
        <v>1520</v>
      </c>
      <c r="F105" s="26">
        <f t="shared" si="5"/>
        <v>60.8</v>
      </c>
      <c r="G105" s="74"/>
      <c r="H105" s="75"/>
      <c r="I105" s="74">
        <v>1520</v>
      </c>
      <c r="J105" s="75">
        <v>60.8</v>
      </c>
      <c r="K105" s="74"/>
      <c r="L105" s="75"/>
      <c r="M105" s="78" t="s">
        <v>576</v>
      </c>
    </row>
    <row r="106" spans="1:14" s="65" customFormat="1" x14ac:dyDescent="0.2">
      <c r="A106" s="63" t="s">
        <v>98</v>
      </c>
      <c r="B106" s="73">
        <v>41897</v>
      </c>
      <c r="C106" s="96">
        <v>15</v>
      </c>
      <c r="D106" s="63"/>
      <c r="E106" s="24">
        <f t="shared" si="4"/>
        <v>300</v>
      </c>
      <c r="F106" s="26">
        <f t="shared" si="5"/>
        <v>0</v>
      </c>
      <c r="G106" s="90"/>
      <c r="H106" s="90"/>
      <c r="I106" s="127">
        <v>300</v>
      </c>
      <c r="J106" s="90"/>
      <c r="K106" s="90"/>
      <c r="L106" s="90"/>
      <c r="M106" s="78" t="s">
        <v>577</v>
      </c>
    </row>
    <row r="107" spans="1:14" s="65" customFormat="1" x14ac:dyDescent="0.2">
      <c r="A107" s="63" t="s">
        <v>99</v>
      </c>
      <c r="B107" s="73">
        <v>41897</v>
      </c>
      <c r="C107" s="76">
        <v>2</v>
      </c>
      <c r="D107" s="63"/>
      <c r="E107" s="24">
        <f t="shared" si="4"/>
        <v>750</v>
      </c>
      <c r="F107" s="26">
        <f t="shared" si="5"/>
        <v>0</v>
      </c>
      <c r="G107" s="74"/>
      <c r="H107" s="75"/>
      <c r="I107" s="74">
        <v>750</v>
      </c>
      <c r="J107" s="75"/>
      <c r="K107" s="74"/>
      <c r="L107" s="75"/>
      <c r="M107" s="78" t="s">
        <v>578</v>
      </c>
    </row>
    <row r="108" spans="1:14" s="65" customFormat="1" x14ac:dyDescent="0.2">
      <c r="A108" s="63" t="s">
        <v>100</v>
      </c>
      <c r="B108" s="73">
        <v>41908</v>
      </c>
      <c r="C108" s="76">
        <v>2</v>
      </c>
      <c r="D108" s="63"/>
      <c r="E108" s="24">
        <f t="shared" si="4"/>
        <v>500</v>
      </c>
      <c r="F108" s="26">
        <f t="shared" si="5"/>
        <v>0</v>
      </c>
      <c r="G108" s="74"/>
      <c r="H108" s="75"/>
      <c r="I108" s="74">
        <v>500</v>
      </c>
      <c r="J108" s="75"/>
      <c r="K108" s="74"/>
      <c r="L108" s="75"/>
      <c r="M108" s="78" t="s">
        <v>579</v>
      </c>
    </row>
    <row r="109" spans="1:14" s="65" customFormat="1" x14ac:dyDescent="0.2">
      <c r="A109" s="63" t="s">
        <v>101</v>
      </c>
      <c r="B109" s="73">
        <v>41919</v>
      </c>
      <c r="C109" s="76">
        <v>11</v>
      </c>
      <c r="D109" s="63"/>
      <c r="E109" s="24">
        <f t="shared" si="4"/>
        <v>0</v>
      </c>
      <c r="F109" s="26">
        <f t="shared" si="5"/>
        <v>428</v>
      </c>
      <c r="G109" s="74"/>
      <c r="H109" s="75"/>
      <c r="I109" s="74"/>
      <c r="J109" s="75">
        <v>428</v>
      </c>
      <c r="K109" s="74"/>
      <c r="L109" s="75"/>
      <c r="M109" s="78" t="s">
        <v>580</v>
      </c>
    </row>
    <row r="110" spans="1:14" s="65" customFormat="1" x14ac:dyDescent="0.2">
      <c r="A110" s="63" t="s">
        <v>102</v>
      </c>
      <c r="B110" s="73">
        <v>41922</v>
      </c>
      <c r="C110" s="76">
        <v>12</v>
      </c>
      <c r="D110" s="63"/>
      <c r="E110" s="24">
        <f t="shared" si="4"/>
        <v>68</v>
      </c>
      <c r="F110" s="26">
        <f t="shared" si="5"/>
        <v>0</v>
      </c>
      <c r="G110" s="74">
        <v>68</v>
      </c>
      <c r="H110" s="75"/>
      <c r="I110" s="74"/>
      <c r="J110" s="75"/>
      <c r="K110" s="74"/>
      <c r="L110" s="75"/>
      <c r="M110" s="78" t="s">
        <v>581</v>
      </c>
    </row>
    <row r="111" spans="1:14" s="65" customFormat="1" x14ac:dyDescent="0.2">
      <c r="A111" s="63" t="s">
        <v>103</v>
      </c>
      <c r="B111" s="73">
        <v>41926</v>
      </c>
      <c r="C111" s="76">
        <v>11</v>
      </c>
      <c r="D111" s="63"/>
      <c r="E111" s="74">
        <f t="shared" si="4"/>
        <v>1120</v>
      </c>
      <c r="F111" s="75">
        <f t="shared" si="5"/>
        <v>44.8</v>
      </c>
      <c r="G111" s="74"/>
      <c r="H111" s="75"/>
      <c r="I111" s="74">
        <v>1120</v>
      </c>
      <c r="J111" s="75">
        <v>44.8</v>
      </c>
      <c r="K111" s="74"/>
      <c r="L111" s="75"/>
      <c r="M111" s="78" t="s">
        <v>582</v>
      </c>
    </row>
    <row r="112" spans="1:14" s="65" customFormat="1" x14ac:dyDescent="0.2">
      <c r="A112" s="63" t="s">
        <v>104</v>
      </c>
      <c r="B112" s="73">
        <v>41941</v>
      </c>
      <c r="C112" s="76">
        <v>29</v>
      </c>
      <c r="D112" s="63"/>
      <c r="E112" s="24">
        <f t="shared" si="4"/>
        <v>0</v>
      </c>
      <c r="F112" s="26">
        <f t="shared" si="5"/>
        <v>60</v>
      </c>
      <c r="G112" s="74"/>
      <c r="H112" s="75"/>
      <c r="I112" s="74"/>
      <c r="J112" s="75">
        <v>60</v>
      </c>
      <c r="K112" s="74"/>
      <c r="L112" s="75"/>
      <c r="M112" s="78" t="s">
        <v>585</v>
      </c>
    </row>
    <row r="113" spans="1:14" s="65" customFormat="1" x14ac:dyDescent="0.2">
      <c r="A113" s="63" t="s">
        <v>105</v>
      </c>
      <c r="B113" s="73">
        <v>41946</v>
      </c>
      <c r="C113" s="76">
        <v>2</v>
      </c>
      <c r="D113" s="63"/>
      <c r="E113" s="24">
        <f t="shared" si="4"/>
        <v>1250</v>
      </c>
      <c r="F113" s="26">
        <f t="shared" si="5"/>
        <v>0</v>
      </c>
      <c r="G113" s="74"/>
      <c r="H113" s="75"/>
      <c r="I113" s="74">
        <v>1250</v>
      </c>
      <c r="J113" s="75"/>
      <c r="K113" s="74"/>
      <c r="L113" s="75"/>
      <c r="M113" s="78" t="s">
        <v>583</v>
      </c>
    </row>
    <row r="114" spans="1:14" s="65" customFormat="1" x14ac:dyDescent="0.2">
      <c r="A114" s="63" t="s">
        <v>106</v>
      </c>
      <c r="B114" s="73">
        <v>41947</v>
      </c>
      <c r="C114" s="76">
        <v>29</v>
      </c>
      <c r="D114" s="63"/>
      <c r="E114" s="24">
        <f t="shared" si="4"/>
        <v>0</v>
      </c>
      <c r="F114" s="26">
        <f t="shared" si="5"/>
        <v>60</v>
      </c>
      <c r="G114" s="74"/>
      <c r="H114" s="75"/>
      <c r="I114" s="74"/>
      <c r="J114" s="75">
        <v>60</v>
      </c>
      <c r="K114" s="74"/>
      <c r="L114" s="75"/>
      <c r="M114" s="78" t="s">
        <v>584</v>
      </c>
    </row>
    <row r="115" spans="1:14" s="65" customFormat="1" x14ac:dyDescent="0.2">
      <c r="A115" s="63" t="s">
        <v>107</v>
      </c>
      <c r="B115" s="73">
        <v>41948</v>
      </c>
      <c r="C115" s="76">
        <v>11</v>
      </c>
      <c r="D115" s="63"/>
      <c r="E115" s="24">
        <f t="shared" ref="E115:E178" si="6">G115+I115+K115</f>
        <v>0</v>
      </c>
      <c r="F115" s="26">
        <f t="shared" ref="F115:F178" si="7">H115+J115+L115</f>
        <v>448</v>
      </c>
      <c r="G115" s="74"/>
      <c r="H115" s="75"/>
      <c r="I115" s="74"/>
      <c r="J115" s="75">
        <v>448</v>
      </c>
      <c r="K115" s="74"/>
      <c r="L115" s="75"/>
      <c r="M115" s="78" t="s">
        <v>586</v>
      </c>
    </row>
    <row r="116" spans="1:14" s="65" customFormat="1" x14ac:dyDescent="0.2">
      <c r="A116" s="63" t="s">
        <v>108</v>
      </c>
      <c r="B116" s="73">
        <v>41955</v>
      </c>
      <c r="C116" s="76">
        <v>29</v>
      </c>
      <c r="D116" s="63"/>
      <c r="E116" s="24">
        <f t="shared" si="6"/>
        <v>0</v>
      </c>
      <c r="F116" s="26">
        <f t="shared" si="7"/>
        <v>60</v>
      </c>
      <c r="G116" s="74"/>
      <c r="H116" s="75"/>
      <c r="I116" s="74"/>
      <c r="J116" s="75">
        <v>60</v>
      </c>
      <c r="K116" s="74"/>
      <c r="L116" s="75"/>
      <c r="M116" s="78" t="s">
        <v>587</v>
      </c>
    </row>
    <row r="117" spans="1:14" s="65" customFormat="1" x14ac:dyDescent="0.2">
      <c r="A117" s="63" t="s">
        <v>109</v>
      </c>
      <c r="B117" s="73">
        <v>41956</v>
      </c>
      <c r="C117" s="76">
        <v>11</v>
      </c>
      <c r="D117" s="63"/>
      <c r="E117" s="24">
        <f t="shared" si="6"/>
        <v>1380</v>
      </c>
      <c r="F117" s="26">
        <f t="shared" si="7"/>
        <v>55.2</v>
      </c>
      <c r="G117" s="74"/>
      <c r="H117" s="75"/>
      <c r="I117" s="74">
        <v>1380</v>
      </c>
      <c r="J117" s="75">
        <v>55.2</v>
      </c>
      <c r="K117" s="74"/>
      <c r="L117" s="75"/>
      <c r="M117" s="78" t="s">
        <v>588</v>
      </c>
    </row>
    <row r="118" spans="1:14" s="65" customFormat="1" x14ac:dyDescent="0.2">
      <c r="A118" s="63" t="s">
        <v>110</v>
      </c>
      <c r="B118" s="73">
        <v>41961</v>
      </c>
      <c r="C118" s="76">
        <v>2</v>
      </c>
      <c r="D118" s="63"/>
      <c r="E118" s="24">
        <f t="shared" si="6"/>
        <v>500</v>
      </c>
      <c r="F118" s="26">
        <f t="shared" si="7"/>
        <v>0</v>
      </c>
      <c r="G118" s="74"/>
      <c r="H118" s="75"/>
      <c r="I118" s="74">
        <v>500</v>
      </c>
      <c r="J118" s="75"/>
      <c r="K118" s="74"/>
      <c r="L118" s="75"/>
      <c r="M118" s="78" t="s">
        <v>589</v>
      </c>
      <c r="N118" s="63"/>
    </row>
    <row r="119" spans="1:14" s="65" customFormat="1" x14ac:dyDescent="0.2">
      <c r="A119" s="63" t="s">
        <v>111</v>
      </c>
      <c r="B119" s="73">
        <v>41971</v>
      </c>
      <c r="C119" s="76">
        <v>18</v>
      </c>
      <c r="D119" s="63"/>
      <c r="E119" s="24">
        <f t="shared" si="6"/>
        <v>0</v>
      </c>
      <c r="F119" s="26">
        <f t="shared" si="7"/>
        <v>2266</v>
      </c>
      <c r="G119" s="74"/>
      <c r="H119" s="75"/>
      <c r="I119" s="74"/>
      <c r="J119" s="75">
        <v>2266</v>
      </c>
      <c r="K119" s="74"/>
      <c r="L119" s="75"/>
      <c r="M119" s="78" t="s">
        <v>590</v>
      </c>
      <c r="N119" s="63"/>
    </row>
    <row r="120" spans="1:14" s="65" customFormat="1" x14ac:dyDescent="0.2">
      <c r="A120" s="63" t="s">
        <v>112</v>
      </c>
      <c r="B120" s="73">
        <v>41971</v>
      </c>
      <c r="C120" s="76">
        <v>26</v>
      </c>
      <c r="D120" s="63"/>
      <c r="E120" s="24">
        <f t="shared" si="6"/>
        <v>0</v>
      </c>
      <c r="F120" s="26">
        <f t="shared" si="7"/>
        <v>550</v>
      </c>
      <c r="G120" s="74"/>
      <c r="H120" s="75"/>
      <c r="I120" s="74"/>
      <c r="J120" s="75">
        <v>550</v>
      </c>
      <c r="K120" s="74"/>
      <c r="L120" s="75"/>
      <c r="M120" s="78" t="s">
        <v>591</v>
      </c>
      <c r="N120" s="63"/>
    </row>
    <row r="121" spans="1:14" s="65" customFormat="1" x14ac:dyDescent="0.2">
      <c r="A121" s="63" t="s">
        <v>113</v>
      </c>
      <c r="B121" s="73">
        <v>41971</v>
      </c>
      <c r="C121" s="76">
        <v>6</v>
      </c>
      <c r="D121" s="63"/>
      <c r="E121" s="24">
        <f t="shared" si="6"/>
        <v>0</v>
      </c>
      <c r="F121" s="26">
        <f t="shared" si="7"/>
        <v>1997</v>
      </c>
      <c r="G121" s="74"/>
      <c r="H121" s="75"/>
      <c r="I121" s="74"/>
      <c r="J121" s="75">
        <v>1997</v>
      </c>
      <c r="K121" s="74"/>
      <c r="L121" s="75"/>
      <c r="M121" s="78" t="s">
        <v>592</v>
      </c>
      <c r="N121" s="63"/>
    </row>
    <row r="122" spans="1:14" s="65" customFormat="1" x14ac:dyDescent="0.2">
      <c r="A122" s="63" t="s">
        <v>114</v>
      </c>
      <c r="B122" s="73">
        <v>41975</v>
      </c>
      <c r="C122" s="76">
        <v>24</v>
      </c>
      <c r="D122" s="63"/>
      <c r="E122" s="24">
        <f t="shared" si="6"/>
        <v>0</v>
      </c>
      <c r="F122" s="26">
        <f t="shared" si="7"/>
        <v>121</v>
      </c>
      <c r="G122" s="74"/>
      <c r="H122" s="75"/>
      <c r="I122" s="74"/>
      <c r="J122" s="75">
        <v>121</v>
      </c>
      <c r="K122" s="74"/>
      <c r="L122" s="75"/>
      <c r="M122" s="78" t="s">
        <v>593</v>
      </c>
      <c r="N122" s="63"/>
    </row>
    <row r="123" spans="1:14" s="65" customFormat="1" x14ac:dyDescent="0.2">
      <c r="A123" s="63" t="s">
        <v>115</v>
      </c>
      <c r="B123" s="73">
        <v>41976</v>
      </c>
      <c r="C123" s="76">
        <v>29</v>
      </c>
      <c r="D123" s="63"/>
      <c r="E123" s="24">
        <f t="shared" si="6"/>
        <v>0</v>
      </c>
      <c r="F123" s="26">
        <f>H123+J123+L123</f>
        <v>60</v>
      </c>
      <c r="G123" s="74"/>
      <c r="H123" s="75"/>
      <c r="I123" s="74"/>
      <c r="J123" s="75">
        <v>60</v>
      </c>
      <c r="K123" s="74"/>
      <c r="L123" s="75"/>
      <c r="M123" s="78" t="s">
        <v>594</v>
      </c>
      <c r="N123" s="63"/>
    </row>
    <row r="124" spans="1:14" s="65" customFormat="1" x14ac:dyDescent="0.2">
      <c r="A124" s="63" t="s">
        <v>116</v>
      </c>
      <c r="B124" s="73">
        <v>41976</v>
      </c>
      <c r="C124" s="76">
        <v>11</v>
      </c>
      <c r="D124" s="63"/>
      <c r="E124" s="74">
        <f t="shared" si="6"/>
        <v>0</v>
      </c>
      <c r="F124" s="75">
        <f t="shared" si="7"/>
        <v>941.4</v>
      </c>
      <c r="G124" s="74"/>
      <c r="H124" s="75"/>
      <c r="I124" s="74"/>
      <c r="J124" s="75">
        <v>941.4</v>
      </c>
      <c r="K124" s="74"/>
      <c r="L124" s="75"/>
      <c r="M124" s="78" t="s">
        <v>595</v>
      </c>
      <c r="N124" s="63"/>
    </row>
    <row r="125" spans="1:14" s="65" customFormat="1" x14ac:dyDescent="0.2">
      <c r="A125" s="63" t="s">
        <v>117</v>
      </c>
      <c r="B125" s="73">
        <v>41978</v>
      </c>
      <c r="C125" s="76">
        <v>11</v>
      </c>
      <c r="D125" s="63"/>
      <c r="E125" s="24">
        <f t="shared" si="6"/>
        <v>0</v>
      </c>
      <c r="F125" s="26">
        <f t="shared" si="7"/>
        <v>424</v>
      </c>
      <c r="G125" s="74"/>
      <c r="H125" s="75"/>
      <c r="I125" s="74"/>
      <c r="J125" s="75">
        <v>424</v>
      </c>
      <c r="K125" s="74"/>
      <c r="L125" s="75"/>
      <c r="M125" s="78" t="s">
        <v>651</v>
      </c>
      <c r="N125" s="63"/>
    </row>
    <row r="126" spans="1:14" s="65" customFormat="1" x14ac:dyDescent="0.2">
      <c r="A126" s="63" t="s">
        <v>118</v>
      </c>
      <c r="B126" s="73">
        <v>41981</v>
      </c>
      <c r="C126" s="76">
        <v>29</v>
      </c>
      <c r="D126" s="63"/>
      <c r="E126" s="24">
        <f t="shared" si="6"/>
        <v>0</v>
      </c>
      <c r="F126" s="26">
        <f t="shared" si="7"/>
        <v>60</v>
      </c>
      <c r="G126" s="74"/>
      <c r="H126" s="75"/>
      <c r="I126" s="74"/>
      <c r="J126" s="75">
        <v>60</v>
      </c>
      <c r="K126" s="74"/>
      <c r="L126" s="75"/>
      <c r="M126" s="78" t="s">
        <v>652</v>
      </c>
      <c r="N126" s="63"/>
    </row>
    <row r="127" spans="1:14" s="65" customFormat="1" x14ac:dyDescent="0.2">
      <c r="A127" s="63" t="s">
        <v>119</v>
      </c>
      <c r="B127" s="73">
        <v>41981</v>
      </c>
      <c r="C127" s="76">
        <v>26</v>
      </c>
      <c r="D127" s="63"/>
      <c r="E127" s="24">
        <f t="shared" si="6"/>
        <v>120</v>
      </c>
      <c r="F127" s="26">
        <f t="shared" si="7"/>
        <v>0</v>
      </c>
      <c r="G127" s="74"/>
      <c r="H127" s="75"/>
      <c r="I127" s="74">
        <v>120</v>
      </c>
      <c r="J127" s="75"/>
      <c r="K127" s="74"/>
      <c r="L127" s="75"/>
      <c r="M127" s="78" t="s">
        <v>654</v>
      </c>
      <c r="N127" s="63"/>
    </row>
    <row r="128" spans="1:14" x14ac:dyDescent="0.2">
      <c r="A128" s="21" t="s">
        <v>120</v>
      </c>
      <c r="B128" s="73">
        <v>41981</v>
      </c>
      <c r="C128" s="76">
        <v>6</v>
      </c>
      <c r="D128" s="63"/>
      <c r="E128" s="24">
        <f t="shared" si="6"/>
        <v>5110</v>
      </c>
      <c r="F128" s="26">
        <f t="shared" si="7"/>
        <v>0</v>
      </c>
      <c r="G128" s="74"/>
      <c r="H128" s="75"/>
      <c r="I128" s="74">
        <v>5110</v>
      </c>
      <c r="J128" s="75"/>
      <c r="K128" s="74"/>
      <c r="L128" s="75"/>
      <c r="M128" s="78" t="s">
        <v>656</v>
      </c>
      <c r="N128" s="21"/>
    </row>
    <row r="129" spans="1:14" x14ac:dyDescent="0.2">
      <c r="A129" s="21" t="s">
        <v>121</v>
      </c>
      <c r="B129" s="73">
        <v>41985</v>
      </c>
      <c r="C129" s="76">
        <v>3</v>
      </c>
      <c r="D129" s="63"/>
      <c r="E129" s="24">
        <f t="shared" si="6"/>
        <v>0</v>
      </c>
      <c r="F129" s="26">
        <f t="shared" si="7"/>
        <v>2900</v>
      </c>
      <c r="G129" s="74"/>
      <c r="H129" s="75"/>
      <c r="I129" s="74"/>
      <c r="J129" s="75">
        <v>2900</v>
      </c>
      <c r="K129" s="74"/>
      <c r="L129" s="75"/>
      <c r="M129" s="78" t="s">
        <v>657</v>
      </c>
      <c r="N129" s="21"/>
    </row>
    <row r="130" spans="1:14" x14ac:dyDescent="0.2">
      <c r="A130" s="63" t="s">
        <v>122</v>
      </c>
      <c r="B130" s="73">
        <v>41988</v>
      </c>
      <c r="C130" s="76">
        <v>11</v>
      </c>
      <c r="D130" s="63"/>
      <c r="E130" s="24">
        <f t="shared" si="6"/>
        <v>960</v>
      </c>
      <c r="F130" s="26">
        <f t="shared" si="7"/>
        <v>38.4</v>
      </c>
      <c r="G130" s="74"/>
      <c r="H130" s="75"/>
      <c r="I130" s="74">
        <v>960</v>
      </c>
      <c r="J130" s="75">
        <v>38.4</v>
      </c>
      <c r="K130" s="74"/>
      <c r="L130" s="75"/>
      <c r="M130" s="78" t="s">
        <v>658</v>
      </c>
      <c r="N130" s="21"/>
    </row>
    <row r="131" spans="1:14" x14ac:dyDescent="0.2">
      <c r="A131" s="63" t="s">
        <v>123</v>
      </c>
      <c r="B131" s="73">
        <v>41988</v>
      </c>
      <c r="C131" s="76">
        <v>16</v>
      </c>
      <c r="D131" s="63"/>
      <c r="E131" s="24">
        <f t="shared" si="6"/>
        <v>40000</v>
      </c>
      <c r="F131" s="26">
        <f t="shared" si="7"/>
        <v>0</v>
      </c>
      <c r="G131" s="74"/>
      <c r="H131" s="75"/>
      <c r="I131" s="74">
        <v>40000</v>
      </c>
      <c r="J131" s="75"/>
      <c r="K131" s="74"/>
      <c r="L131" s="75"/>
      <c r="M131" s="78" t="s">
        <v>660</v>
      </c>
      <c r="N131" s="21"/>
    </row>
    <row r="132" spans="1:14" x14ac:dyDescent="0.2">
      <c r="A132" s="63" t="s">
        <v>124</v>
      </c>
      <c r="B132" s="73">
        <v>41989</v>
      </c>
      <c r="C132" s="76">
        <v>2</v>
      </c>
      <c r="D132" s="63"/>
      <c r="E132" s="24">
        <f t="shared" si="6"/>
        <v>0</v>
      </c>
      <c r="F132" s="26">
        <f t="shared" si="7"/>
        <v>5400</v>
      </c>
      <c r="G132" s="74"/>
      <c r="H132" s="75"/>
      <c r="I132" s="74"/>
      <c r="J132" s="75">
        <v>5400</v>
      </c>
      <c r="K132" s="74"/>
      <c r="L132" s="75"/>
      <c r="M132" s="78" t="s">
        <v>661</v>
      </c>
      <c r="N132" s="21"/>
    </row>
    <row r="133" spans="1:14" s="65" customFormat="1" x14ac:dyDescent="0.2">
      <c r="A133" s="63" t="s">
        <v>125</v>
      </c>
      <c r="B133" s="73">
        <v>41989</v>
      </c>
      <c r="C133" s="76">
        <v>26</v>
      </c>
      <c r="D133" s="63"/>
      <c r="E133" s="24">
        <f t="shared" si="6"/>
        <v>0</v>
      </c>
      <c r="F133" s="26">
        <f t="shared" si="7"/>
        <v>1039.5</v>
      </c>
      <c r="G133" s="74"/>
      <c r="H133" s="75"/>
      <c r="I133" s="74"/>
      <c r="J133" s="75">
        <v>1039.5</v>
      </c>
      <c r="K133" s="74"/>
      <c r="L133" s="75"/>
      <c r="M133" s="78" t="s">
        <v>662</v>
      </c>
      <c r="N133" s="63"/>
    </row>
    <row r="134" spans="1:14" s="65" customFormat="1" x14ac:dyDescent="0.2">
      <c r="A134" s="63" t="s">
        <v>126</v>
      </c>
      <c r="B134" s="73">
        <v>41990</v>
      </c>
      <c r="C134" s="76">
        <v>11</v>
      </c>
      <c r="D134" s="63"/>
      <c r="E134" s="74">
        <f t="shared" si="6"/>
        <v>0</v>
      </c>
      <c r="F134" s="75">
        <f t="shared" si="7"/>
        <v>1827.6</v>
      </c>
      <c r="G134" s="74"/>
      <c r="H134" s="75"/>
      <c r="I134" s="74"/>
      <c r="J134" s="75">
        <v>1827.6</v>
      </c>
      <c r="K134" s="74"/>
      <c r="L134" s="75"/>
      <c r="M134" s="78" t="s">
        <v>663</v>
      </c>
      <c r="N134" s="63"/>
    </row>
    <row r="135" spans="1:14" s="65" customFormat="1" x14ac:dyDescent="0.2">
      <c r="A135" s="63" t="s">
        <v>127</v>
      </c>
      <c r="B135" s="73">
        <v>41990</v>
      </c>
      <c r="C135" s="76">
        <v>9</v>
      </c>
      <c r="D135" s="63"/>
      <c r="E135" s="24">
        <f t="shared" si="6"/>
        <v>0</v>
      </c>
      <c r="F135" s="26">
        <f t="shared" si="7"/>
        <v>2015</v>
      </c>
      <c r="G135" s="74"/>
      <c r="H135" s="75"/>
      <c r="I135" s="74"/>
      <c r="J135" s="75">
        <v>2015</v>
      </c>
      <c r="K135" s="74"/>
      <c r="L135" s="75"/>
      <c r="M135" s="78" t="s">
        <v>664</v>
      </c>
      <c r="N135" s="63"/>
    </row>
    <row r="136" spans="1:14" s="65" customFormat="1" x14ac:dyDescent="0.2">
      <c r="A136" s="63" t="s">
        <v>128</v>
      </c>
      <c r="B136" s="73">
        <v>41991</v>
      </c>
      <c r="C136" s="76">
        <v>11</v>
      </c>
      <c r="D136" s="63"/>
      <c r="E136" s="24">
        <f t="shared" si="6"/>
        <v>312</v>
      </c>
      <c r="F136" s="26">
        <f t="shared" si="7"/>
        <v>0</v>
      </c>
      <c r="G136" s="74">
        <v>312</v>
      </c>
      <c r="H136" s="75"/>
      <c r="I136" s="74"/>
      <c r="J136" s="75"/>
      <c r="K136" s="74"/>
      <c r="L136" s="75"/>
      <c r="M136" s="78" t="s">
        <v>665</v>
      </c>
      <c r="N136" s="63"/>
    </row>
    <row r="137" spans="1:14" s="65" customFormat="1" x14ac:dyDescent="0.2">
      <c r="A137" s="63" t="s">
        <v>129</v>
      </c>
      <c r="B137" s="73">
        <v>41991</v>
      </c>
      <c r="C137" s="76">
        <v>11</v>
      </c>
      <c r="D137" s="63"/>
      <c r="E137" s="24">
        <f t="shared" si="6"/>
        <v>563</v>
      </c>
      <c r="F137" s="26">
        <f t="shared" si="7"/>
        <v>0</v>
      </c>
      <c r="G137" s="74">
        <v>563</v>
      </c>
      <c r="H137" s="75"/>
      <c r="I137" s="74"/>
      <c r="J137" s="75"/>
      <c r="K137" s="74"/>
      <c r="L137" s="75"/>
      <c r="M137" s="78" t="s">
        <v>666</v>
      </c>
      <c r="N137" s="63"/>
    </row>
    <row r="138" spans="1:14" x14ac:dyDescent="0.2">
      <c r="A138" s="21" t="s">
        <v>130</v>
      </c>
      <c r="B138" s="73">
        <v>41991</v>
      </c>
      <c r="C138" s="76">
        <v>11</v>
      </c>
      <c r="D138" s="63"/>
      <c r="E138" s="24">
        <f t="shared" si="6"/>
        <v>100</v>
      </c>
      <c r="F138" s="26">
        <f t="shared" si="7"/>
        <v>0</v>
      </c>
      <c r="G138" s="74">
        <v>100</v>
      </c>
      <c r="H138" s="75"/>
      <c r="I138" s="74"/>
      <c r="J138" s="75"/>
      <c r="K138" s="74"/>
      <c r="L138" s="75"/>
      <c r="M138" s="78" t="s">
        <v>667</v>
      </c>
      <c r="N138" s="21"/>
    </row>
    <row r="139" spans="1:14" x14ac:dyDescent="0.2">
      <c r="A139" s="21" t="s">
        <v>131</v>
      </c>
      <c r="B139" s="73">
        <v>41996</v>
      </c>
      <c r="C139" s="76">
        <v>21</v>
      </c>
      <c r="D139" s="63"/>
      <c r="E139" s="24">
        <f t="shared" si="6"/>
        <v>6171</v>
      </c>
      <c r="F139" s="26">
        <f t="shared" si="7"/>
        <v>0</v>
      </c>
      <c r="G139" s="74"/>
      <c r="H139" s="75"/>
      <c r="I139" s="74">
        <v>6171</v>
      </c>
      <c r="J139" s="75"/>
      <c r="K139" s="74"/>
      <c r="L139" s="75"/>
      <c r="M139" s="78" t="s">
        <v>668</v>
      </c>
      <c r="N139" s="21"/>
    </row>
    <row r="140" spans="1:14" x14ac:dyDescent="0.2">
      <c r="A140" s="21" t="s">
        <v>132</v>
      </c>
      <c r="B140" s="73">
        <v>42004</v>
      </c>
      <c r="C140" s="76">
        <v>25</v>
      </c>
      <c r="D140" s="63"/>
      <c r="E140" s="24">
        <f t="shared" si="6"/>
        <v>25.38</v>
      </c>
      <c r="F140" s="26">
        <f t="shared" si="7"/>
        <v>0</v>
      </c>
      <c r="G140" s="74"/>
      <c r="H140" s="75"/>
      <c r="I140" s="74">
        <v>25.38</v>
      </c>
      <c r="J140" s="75"/>
      <c r="K140" s="74"/>
      <c r="L140" s="75"/>
      <c r="M140" s="78" t="s">
        <v>669</v>
      </c>
      <c r="N140" s="21"/>
    </row>
    <row r="141" spans="1:14" x14ac:dyDescent="0.2">
      <c r="A141" s="21" t="s">
        <v>133</v>
      </c>
      <c r="B141" s="73">
        <v>42004</v>
      </c>
      <c r="C141" s="76">
        <v>25</v>
      </c>
      <c r="D141" s="63"/>
      <c r="E141" s="24">
        <f t="shared" si="6"/>
        <v>541.89</v>
      </c>
      <c r="F141" s="26">
        <f t="shared" si="7"/>
        <v>0</v>
      </c>
      <c r="G141" s="74"/>
      <c r="H141" s="75"/>
      <c r="I141" s="74"/>
      <c r="J141" s="75"/>
      <c r="K141" s="74">
        <v>541.89</v>
      </c>
      <c r="L141" s="75"/>
      <c r="M141" s="78" t="s">
        <v>670</v>
      </c>
      <c r="N141" s="21"/>
    </row>
    <row r="142" spans="1:14" x14ac:dyDescent="0.2">
      <c r="A142" s="21" t="s">
        <v>134</v>
      </c>
      <c r="B142" s="73"/>
      <c r="C142" s="76"/>
      <c r="D142" s="63"/>
      <c r="E142" s="24">
        <f t="shared" si="6"/>
        <v>0</v>
      </c>
      <c r="F142" s="26">
        <f t="shared" si="7"/>
        <v>0</v>
      </c>
      <c r="G142" s="74"/>
      <c r="H142" s="75"/>
      <c r="I142" s="74"/>
      <c r="J142" s="75"/>
      <c r="K142" s="74"/>
      <c r="L142" s="75"/>
      <c r="M142" s="63"/>
      <c r="N142" s="21"/>
    </row>
    <row r="143" spans="1:14" x14ac:dyDescent="0.2">
      <c r="A143" s="21" t="s">
        <v>135</v>
      </c>
      <c r="B143" s="73"/>
      <c r="C143" s="76"/>
      <c r="D143" s="21"/>
      <c r="E143" s="24">
        <f t="shared" si="6"/>
        <v>0</v>
      </c>
      <c r="F143" s="26">
        <f t="shared" si="7"/>
        <v>0</v>
      </c>
      <c r="G143" s="24"/>
      <c r="H143" s="26"/>
      <c r="I143" s="24"/>
      <c r="J143" s="26"/>
      <c r="K143" s="24"/>
      <c r="L143" s="26"/>
      <c r="M143" s="63"/>
      <c r="N143" s="21"/>
    </row>
    <row r="144" spans="1:14" x14ac:dyDescent="0.2">
      <c r="A144" s="21" t="s">
        <v>136</v>
      </c>
      <c r="B144" s="22"/>
      <c r="C144" s="76"/>
      <c r="D144" s="21"/>
      <c r="E144" s="24">
        <f t="shared" si="6"/>
        <v>0</v>
      </c>
      <c r="F144" s="26">
        <f t="shared" si="7"/>
        <v>0</v>
      </c>
      <c r="G144" s="24"/>
      <c r="H144" s="26"/>
      <c r="I144" s="24"/>
      <c r="J144" s="26"/>
      <c r="K144" s="24"/>
      <c r="L144" s="26"/>
      <c r="M144" s="63"/>
      <c r="N144" s="21"/>
    </row>
    <row r="145" spans="1:14" x14ac:dyDescent="0.2">
      <c r="A145" s="21" t="s">
        <v>137</v>
      </c>
      <c r="B145" s="73"/>
      <c r="C145" s="76"/>
      <c r="D145" s="63"/>
      <c r="E145" s="24">
        <f t="shared" si="6"/>
        <v>0</v>
      </c>
      <c r="F145" s="26">
        <f t="shared" si="7"/>
        <v>0</v>
      </c>
      <c r="G145" s="74"/>
      <c r="H145" s="75"/>
      <c r="I145" s="74"/>
      <c r="J145" s="75"/>
      <c r="K145" s="74"/>
      <c r="L145" s="75"/>
      <c r="M145" s="63"/>
      <c r="N145" s="21"/>
    </row>
    <row r="146" spans="1:14" x14ac:dyDescent="0.2">
      <c r="A146" s="21" t="s">
        <v>138</v>
      </c>
      <c r="B146" s="73"/>
      <c r="C146" s="76"/>
      <c r="D146" s="21"/>
      <c r="E146" s="24">
        <f t="shared" si="6"/>
        <v>0</v>
      </c>
      <c r="F146" s="26">
        <f t="shared" si="7"/>
        <v>0</v>
      </c>
      <c r="G146" s="24"/>
      <c r="H146" s="26"/>
      <c r="I146" s="24"/>
      <c r="J146" s="26"/>
      <c r="K146" s="24"/>
      <c r="L146" s="26"/>
      <c r="M146" s="63"/>
      <c r="N146" s="21"/>
    </row>
    <row r="147" spans="1:14" x14ac:dyDescent="0.2">
      <c r="A147" s="21" t="s">
        <v>139</v>
      </c>
      <c r="B147" s="73"/>
      <c r="C147" s="76"/>
      <c r="D147" s="21"/>
      <c r="E147" s="24">
        <f t="shared" si="6"/>
        <v>0</v>
      </c>
      <c r="F147" s="26">
        <f t="shared" si="7"/>
        <v>0</v>
      </c>
      <c r="G147" s="24"/>
      <c r="H147" s="26"/>
      <c r="I147" s="24"/>
      <c r="J147" s="26"/>
      <c r="K147" s="24"/>
      <c r="L147" s="26"/>
      <c r="M147" s="63"/>
      <c r="N147" s="21"/>
    </row>
    <row r="148" spans="1:14" s="65" customFormat="1" x14ac:dyDescent="0.2">
      <c r="A148" s="63" t="s">
        <v>140</v>
      </c>
      <c r="B148" s="73"/>
      <c r="C148" s="76"/>
      <c r="D148" s="63"/>
      <c r="E148" s="24">
        <f t="shared" si="6"/>
        <v>0</v>
      </c>
      <c r="F148" s="26">
        <f t="shared" si="7"/>
        <v>0</v>
      </c>
      <c r="G148" s="74"/>
      <c r="H148" s="75"/>
      <c r="I148" s="74"/>
      <c r="J148" s="75"/>
      <c r="K148" s="74"/>
      <c r="L148" s="75"/>
      <c r="M148" s="63"/>
      <c r="N148" s="63"/>
    </row>
    <row r="149" spans="1:14" x14ac:dyDescent="0.2">
      <c r="A149" s="21" t="s">
        <v>141</v>
      </c>
      <c r="B149" s="22"/>
      <c r="C149" s="76"/>
      <c r="D149" s="21"/>
      <c r="E149" s="24">
        <f t="shared" si="6"/>
        <v>0</v>
      </c>
      <c r="F149" s="26">
        <f t="shared" si="7"/>
        <v>0</v>
      </c>
      <c r="G149" s="24"/>
      <c r="H149" s="26"/>
      <c r="I149" s="24"/>
      <c r="J149" s="26"/>
      <c r="K149" s="24"/>
      <c r="L149" s="26"/>
      <c r="M149" s="63"/>
      <c r="N149" s="21"/>
    </row>
    <row r="150" spans="1:14" x14ac:dyDescent="0.2">
      <c r="A150" s="21" t="s">
        <v>142</v>
      </c>
      <c r="B150" s="73"/>
      <c r="C150" s="76"/>
      <c r="D150" s="63"/>
      <c r="E150" s="24">
        <f t="shared" si="6"/>
        <v>0</v>
      </c>
      <c r="F150" s="26">
        <f t="shared" si="7"/>
        <v>0</v>
      </c>
      <c r="G150" s="74"/>
      <c r="H150" s="75"/>
      <c r="I150" s="74"/>
      <c r="J150" s="75"/>
      <c r="K150" s="74"/>
      <c r="L150" s="75"/>
      <c r="M150" s="63"/>
      <c r="N150" s="21"/>
    </row>
    <row r="151" spans="1:14" x14ac:dyDescent="0.2">
      <c r="A151" s="21" t="s">
        <v>143</v>
      </c>
      <c r="B151" s="73"/>
      <c r="C151" s="76"/>
      <c r="D151" s="63"/>
      <c r="E151" s="24">
        <f t="shared" si="6"/>
        <v>0</v>
      </c>
      <c r="F151" s="26">
        <f t="shared" si="7"/>
        <v>0</v>
      </c>
      <c r="G151" s="74"/>
      <c r="H151" s="75"/>
      <c r="I151" s="74"/>
      <c r="J151" s="75"/>
      <c r="K151" s="74"/>
      <c r="L151" s="75"/>
      <c r="M151" s="63"/>
      <c r="N151" s="21"/>
    </row>
    <row r="152" spans="1:14" x14ac:dyDescent="0.2">
      <c r="A152" s="21" t="s">
        <v>144</v>
      </c>
      <c r="B152" s="73"/>
      <c r="C152" s="76"/>
      <c r="D152" s="63"/>
      <c r="E152" s="24">
        <f t="shared" si="6"/>
        <v>0</v>
      </c>
      <c r="F152" s="26">
        <f t="shared" si="7"/>
        <v>0</v>
      </c>
      <c r="G152" s="74"/>
      <c r="H152" s="75"/>
      <c r="I152" s="74"/>
      <c r="J152" s="75"/>
      <c r="K152" s="74"/>
      <c r="L152" s="75"/>
      <c r="M152" s="63"/>
      <c r="N152" s="21"/>
    </row>
    <row r="153" spans="1:14" x14ac:dyDescent="0.2">
      <c r="A153" s="21" t="s">
        <v>145</v>
      </c>
      <c r="B153" s="22"/>
      <c r="C153" s="76"/>
      <c r="D153" s="21"/>
      <c r="E153" s="24">
        <f t="shared" si="6"/>
        <v>0</v>
      </c>
      <c r="F153" s="26">
        <f t="shared" si="7"/>
        <v>0</v>
      </c>
      <c r="G153" s="24"/>
      <c r="H153" s="26"/>
      <c r="I153" s="24"/>
      <c r="J153" s="26"/>
      <c r="K153" s="24"/>
      <c r="L153" s="26"/>
      <c r="M153" s="63"/>
      <c r="N153" s="21"/>
    </row>
    <row r="154" spans="1:14" x14ac:dyDescent="0.2">
      <c r="A154" s="21" t="s">
        <v>146</v>
      </c>
      <c r="B154" s="22"/>
      <c r="C154" s="76"/>
      <c r="D154" s="21"/>
      <c r="E154" s="24">
        <f t="shared" si="6"/>
        <v>0</v>
      </c>
      <c r="F154" s="26">
        <f t="shared" si="7"/>
        <v>0</v>
      </c>
      <c r="G154" s="24"/>
      <c r="H154" s="26"/>
      <c r="I154" s="24"/>
      <c r="J154" s="26"/>
      <c r="K154" s="24"/>
      <c r="L154" s="26"/>
      <c r="M154" s="63"/>
      <c r="N154" s="21"/>
    </row>
    <row r="155" spans="1:14" x14ac:dyDescent="0.2">
      <c r="A155" s="21" t="s">
        <v>147</v>
      </c>
      <c r="B155" s="22"/>
      <c r="C155" s="76"/>
      <c r="D155" s="21"/>
      <c r="E155" s="24">
        <f t="shared" si="6"/>
        <v>0</v>
      </c>
      <c r="F155" s="26">
        <f t="shared" si="7"/>
        <v>0</v>
      </c>
      <c r="G155" s="24"/>
      <c r="H155" s="26"/>
      <c r="I155" s="24"/>
      <c r="J155" s="26"/>
      <c r="K155" s="24"/>
      <c r="L155" s="26"/>
      <c r="M155" s="63"/>
      <c r="N155" s="21"/>
    </row>
    <row r="156" spans="1:14" x14ac:dyDescent="0.2">
      <c r="A156" s="21" t="s">
        <v>148</v>
      </c>
      <c r="B156" s="22"/>
      <c r="C156" s="21"/>
      <c r="D156" s="21"/>
      <c r="E156" s="24">
        <f t="shared" si="6"/>
        <v>0</v>
      </c>
      <c r="F156" s="26">
        <f t="shared" si="7"/>
        <v>0</v>
      </c>
      <c r="G156" s="24"/>
      <c r="H156" s="26"/>
      <c r="I156" s="24"/>
      <c r="J156" s="26"/>
      <c r="K156" s="24"/>
      <c r="L156" s="26"/>
      <c r="M156" s="21"/>
      <c r="N156" s="21"/>
    </row>
    <row r="157" spans="1:14" x14ac:dyDescent="0.2">
      <c r="A157" s="21" t="s">
        <v>149</v>
      </c>
      <c r="B157" s="22"/>
      <c r="C157" s="21"/>
      <c r="D157" s="21"/>
      <c r="E157" s="24">
        <f t="shared" si="6"/>
        <v>0</v>
      </c>
      <c r="F157" s="26">
        <f t="shared" si="7"/>
        <v>0</v>
      </c>
      <c r="G157" s="24"/>
      <c r="H157" s="26"/>
      <c r="I157" s="24"/>
      <c r="J157" s="26"/>
      <c r="K157" s="24"/>
      <c r="L157" s="26"/>
      <c r="M157" s="21"/>
      <c r="N157" s="21"/>
    </row>
    <row r="158" spans="1:14" x14ac:dyDescent="0.2">
      <c r="A158" s="21" t="s">
        <v>150</v>
      </c>
      <c r="B158" s="22"/>
      <c r="C158" s="21"/>
      <c r="D158" s="21"/>
      <c r="E158" s="24">
        <f t="shared" si="6"/>
        <v>0</v>
      </c>
      <c r="F158" s="26">
        <f t="shared" si="7"/>
        <v>0</v>
      </c>
      <c r="G158" s="24"/>
      <c r="H158" s="26"/>
      <c r="I158" s="24"/>
      <c r="J158" s="26"/>
      <c r="K158" s="24"/>
      <c r="L158" s="26"/>
      <c r="M158" s="21"/>
      <c r="N158" s="21"/>
    </row>
    <row r="159" spans="1:14" x14ac:dyDescent="0.2">
      <c r="A159" s="21" t="s">
        <v>151</v>
      </c>
      <c r="B159" s="22"/>
      <c r="C159" s="21"/>
      <c r="D159" s="21"/>
      <c r="E159" s="24">
        <f t="shared" si="6"/>
        <v>0</v>
      </c>
      <c r="F159" s="26">
        <f t="shared" si="7"/>
        <v>0</v>
      </c>
      <c r="G159" s="24"/>
      <c r="H159" s="26"/>
      <c r="I159" s="24"/>
      <c r="J159" s="26"/>
      <c r="K159" s="24"/>
      <c r="L159" s="26"/>
      <c r="M159" s="21"/>
      <c r="N159" s="21"/>
    </row>
    <row r="160" spans="1:14" x14ac:dyDescent="0.2">
      <c r="A160" s="21" t="s">
        <v>152</v>
      </c>
      <c r="B160" s="22"/>
      <c r="C160" s="21"/>
      <c r="D160" s="21"/>
      <c r="E160" s="24">
        <f t="shared" si="6"/>
        <v>0</v>
      </c>
      <c r="F160" s="26">
        <f t="shared" si="7"/>
        <v>0</v>
      </c>
      <c r="G160" s="24"/>
      <c r="H160" s="26"/>
      <c r="I160" s="24"/>
      <c r="J160" s="26"/>
      <c r="K160" s="24"/>
      <c r="L160" s="26"/>
      <c r="M160" s="21"/>
      <c r="N160" s="21"/>
    </row>
    <row r="161" spans="1:14" x14ac:dyDescent="0.2">
      <c r="A161" s="21" t="s">
        <v>153</v>
      </c>
      <c r="B161" s="22"/>
      <c r="C161" s="21"/>
      <c r="D161" s="21"/>
      <c r="E161" s="24">
        <f t="shared" si="6"/>
        <v>0</v>
      </c>
      <c r="F161" s="26">
        <f t="shared" si="7"/>
        <v>0</v>
      </c>
      <c r="G161" s="24"/>
      <c r="H161" s="26"/>
      <c r="I161" s="24"/>
      <c r="J161" s="26"/>
      <c r="K161" s="24"/>
      <c r="L161" s="26"/>
      <c r="M161" s="21"/>
      <c r="N161" s="21"/>
    </row>
    <row r="162" spans="1:14" x14ac:dyDescent="0.2">
      <c r="A162" s="21" t="s">
        <v>154</v>
      </c>
      <c r="B162" s="22"/>
      <c r="C162" s="21"/>
      <c r="D162" s="21"/>
      <c r="E162" s="24">
        <f t="shared" si="6"/>
        <v>0</v>
      </c>
      <c r="F162" s="26">
        <f t="shared" si="7"/>
        <v>0</v>
      </c>
      <c r="G162" s="24"/>
      <c r="H162" s="26"/>
      <c r="I162" s="24"/>
      <c r="J162" s="26"/>
      <c r="K162" s="24"/>
      <c r="L162" s="26"/>
      <c r="M162" s="21"/>
      <c r="N162" s="21"/>
    </row>
    <row r="163" spans="1:14" x14ac:dyDescent="0.2">
      <c r="A163" s="21" t="s">
        <v>155</v>
      </c>
      <c r="B163" s="22"/>
      <c r="C163" s="21"/>
      <c r="D163" s="21"/>
      <c r="E163" s="24">
        <f t="shared" si="6"/>
        <v>0</v>
      </c>
      <c r="F163" s="26">
        <f t="shared" si="7"/>
        <v>0</v>
      </c>
      <c r="G163" s="24"/>
      <c r="H163" s="26"/>
      <c r="I163" s="24"/>
      <c r="J163" s="26"/>
      <c r="K163" s="24"/>
      <c r="L163" s="26"/>
      <c r="M163" s="21"/>
      <c r="N163" s="21"/>
    </row>
    <row r="164" spans="1:14" x14ac:dyDescent="0.2">
      <c r="A164" s="21" t="s">
        <v>156</v>
      </c>
      <c r="B164" s="22"/>
      <c r="C164" s="21"/>
      <c r="D164" s="21"/>
      <c r="E164" s="24">
        <f t="shared" si="6"/>
        <v>0</v>
      </c>
      <c r="F164" s="26">
        <f t="shared" si="7"/>
        <v>0</v>
      </c>
      <c r="G164" s="24"/>
      <c r="H164" s="26"/>
      <c r="I164" s="24"/>
      <c r="J164" s="26"/>
      <c r="K164" s="24"/>
      <c r="L164" s="26"/>
      <c r="M164" s="21"/>
      <c r="N164" s="21"/>
    </row>
    <row r="165" spans="1:14" x14ac:dyDescent="0.2">
      <c r="A165" s="21" t="s">
        <v>157</v>
      </c>
      <c r="B165" s="22"/>
      <c r="C165" s="21"/>
      <c r="D165" s="21"/>
      <c r="E165" s="24">
        <f t="shared" si="6"/>
        <v>0</v>
      </c>
      <c r="F165" s="26">
        <f t="shared" si="7"/>
        <v>0</v>
      </c>
      <c r="G165" s="24"/>
      <c r="H165" s="26"/>
      <c r="I165" s="24"/>
      <c r="J165" s="26"/>
      <c r="K165" s="24"/>
      <c r="L165" s="26"/>
      <c r="M165" s="21"/>
      <c r="N165" s="21"/>
    </row>
    <row r="166" spans="1:14" x14ac:dyDescent="0.2">
      <c r="A166" s="21" t="s">
        <v>158</v>
      </c>
      <c r="B166" s="22"/>
      <c r="C166" s="21"/>
      <c r="D166" s="21"/>
      <c r="E166" s="24">
        <f t="shared" si="6"/>
        <v>0</v>
      </c>
      <c r="F166" s="26">
        <f t="shared" si="7"/>
        <v>0</v>
      </c>
      <c r="G166" s="24"/>
      <c r="H166" s="26"/>
      <c r="I166" s="24"/>
      <c r="J166" s="26"/>
      <c r="K166" s="24"/>
      <c r="L166" s="26"/>
      <c r="M166" s="21"/>
      <c r="N166" s="21"/>
    </row>
    <row r="167" spans="1:14" x14ac:dyDescent="0.2">
      <c r="A167" s="21" t="s">
        <v>159</v>
      </c>
      <c r="B167" s="22"/>
      <c r="C167" s="21"/>
      <c r="D167" s="21"/>
      <c r="E167" s="24">
        <f t="shared" si="6"/>
        <v>0</v>
      </c>
      <c r="F167" s="26">
        <f t="shared" si="7"/>
        <v>0</v>
      </c>
      <c r="G167" s="24"/>
      <c r="H167" s="26"/>
      <c r="I167" s="24"/>
      <c r="J167" s="26"/>
      <c r="K167" s="24"/>
      <c r="L167" s="26"/>
      <c r="M167" s="21"/>
      <c r="N167" s="21"/>
    </row>
    <row r="168" spans="1:14" x14ac:dyDescent="0.2">
      <c r="A168" s="21" t="s">
        <v>21</v>
      </c>
      <c r="B168" s="21"/>
      <c r="C168" s="21"/>
      <c r="D168" s="21"/>
      <c r="E168" s="24">
        <f t="shared" si="6"/>
        <v>0</v>
      </c>
      <c r="F168" s="26">
        <f t="shared" si="7"/>
        <v>0</v>
      </c>
      <c r="G168" s="24"/>
      <c r="H168" s="26"/>
      <c r="I168" s="24"/>
      <c r="J168" s="26"/>
      <c r="K168" s="24"/>
      <c r="L168" s="26"/>
      <c r="M168" s="21"/>
      <c r="N168" s="21"/>
    </row>
    <row r="169" spans="1:14" x14ac:dyDescent="0.2">
      <c r="A169" s="21" t="s">
        <v>22</v>
      </c>
      <c r="B169" s="21"/>
      <c r="C169" s="21"/>
      <c r="D169" s="21"/>
      <c r="E169" s="24">
        <f t="shared" si="6"/>
        <v>0</v>
      </c>
      <c r="F169" s="26">
        <f t="shared" si="7"/>
        <v>0</v>
      </c>
      <c r="G169" s="24"/>
      <c r="H169" s="26"/>
      <c r="I169" s="24"/>
      <c r="J169" s="26"/>
      <c r="K169" s="24"/>
      <c r="L169" s="26"/>
      <c r="M169" s="21"/>
      <c r="N169" s="21"/>
    </row>
    <row r="170" spans="1:14" x14ac:dyDescent="0.2">
      <c r="A170" s="21" t="s">
        <v>23</v>
      </c>
      <c r="B170" s="21"/>
      <c r="C170" s="21"/>
      <c r="D170" s="21"/>
      <c r="E170" s="24">
        <f t="shared" si="6"/>
        <v>0</v>
      </c>
      <c r="F170" s="26">
        <f t="shared" si="7"/>
        <v>0</v>
      </c>
      <c r="G170" s="24"/>
      <c r="H170" s="26"/>
      <c r="I170" s="24"/>
      <c r="J170" s="26"/>
      <c r="K170" s="24"/>
      <c r="L170" s="26"/>
      <c r="M170" s="21"/>
      <c r="N170" s="21"/>
    </row>
    <row r="171" spans="1:14" x14ac:dyDescent="0.2">
      <c r="A171" s="21" t="s">
        <v>24</v>
      </c>
      <c r="B171" s="21"/>
      <c r="C171" s="21"/>
      <c r="D171" s="21"/>
      <c r="E171" s="24">
        <f t="shared" si="6"/>
        <v>0</v>
      </c>
      <c r="F171" s="26">
        <f t="shared" si="7"/>
        <v>0</v>
      </c>
      <c r="G171" s="24"/>
      <c r="H171" s="26"/>
      <c r="I171" s="24"/>
      <c r="J171" s="26"/>
      <c r="K171" s="24"/>
      <c r="L171" s="26"/>
      <c r="M171" s="21"/>
      <c r="N171" s="21"/>
    </row>
    <row r="172" spans="1:14" x14ac:dyDescent="0.2">
      <c r="A172" s="21" t="s">
        <v>25</v>
      </c>
      <c r="B172" s="21"/>
      <c r="C172" s="21"/>
      <c r="D172" s="21"/>
      <c r="E172" s="24">
        <f t="shared" si="6"/>
        <v>0</v>
      </c>
      <c r="F172" s="26">
        <f t="shared" si="7"/>
        <v>0</v>
      </c>
      <c r="G172" s="24"/>
      <c r="H172" s="26"/>
      <c r="I172" s="24"/>
      <c r="J172" s="26"/>
      <c r="K172" s="24"/>
      <c r="L172" s="26"/>
      <c r="M172" s="21"/>
      <c r="N172" s="21"/>
    </row>
    <row r="173" spans="1:14" x14ac:dyDescent="0.2">
      <c r="A173" s="21" t="s">
        <v>26</v>
      </c>
      <c r="B173" s="21"/>
      <c r="C173" s="21"/>
      <c r="D173" s="21"/>
      <c r="E173" s="24">
        <f t="shared" si="6"/>
        <v>0</v>
      </c>
      <c r="F173" s="26">
        <f t="shared" si="7"/>
        <v>0</v>
      </c>
      <c r="G173" s="24"/>
      <c r="H173" s="26"/>
      <c r="I173" s="24"/>
      <c r="J173" s="26"/>
      <c r="K173" s="24"/>
      <c r="L173" s="26"/>
      <c r="M173" s="21"/>
      <c r="N173" s="21"/>
    </row>
    <row r="174" spans="1:14" x14ac:dyDescent="0.2">
      <c r="A174" s="21" t="s">
        <v>160</v>
      </c>
      <c r="B174" s="21"/>
      <c r="C174" s="21"/>
      <c r="D174" s="21"/>
      <c r="E174" s="24">
        <f t="shared" si="6"/>
        <v>0</v>
      </c>
      <c r="F174" s="26">
        <f t="shared" si="7"/>
        <v>0</v>
      </c>
      <c r="G174" s="24"/>
      <c r="H174" s="26"/>
      <c r="I174" s="24"/>
      <c r="J174" s="26"/>
      <c r="K174" s="24"/>
      <c r="L174" s="26"/>
      <c r="M174" s="21"/>
      <c r="N174" s="21"/>
    </row>
    <row r="175" spans="1:14" x14ac:dyDescent="0.2">
      <c r="A175" s="21" t="s">
        <v>161</v>
      </c>
      <c r="B175" s="21"/>
      <c r="C175" s="21"/>
      <c r="D175" s="21"/>
      <c r="E175" s="24">
        <f t="shared" si="6"/>
        <v>0</v>
      </c>
      <c r="F175" s="26">
        <f t="shared" si="7"/>
        <v>0</v>
      </c>
      <c r="G175" s="24"/>
      <c r="H175" s="26"/>
      <c r="I175" s="24"/>
      <c r="J175" s="26"/>
      <c r="K175" s="24"/>
      <c r="L175" s="26"/>
      <c r="M175" s="21"/>
      <c r="N175" s="21"/>
    </row>
    <row r="176" spans="1:14" x14ac:dyDescent="0.2">
      <c r="A176" s="21" t="s">
        <v>162</v>
      </c>
      <c r="B176" s="21"/>
      <c r="C176" s="21"/>
      <c r="D176" s="21"/>
      <c r="E176" s="24">
        <f t="shared" si="6"/>
        <v>0</v>
      </c>
      <c r="F176" s="26">
        <f t="shared" si="7"/>
        <v>0</v>
      </c>
      <c r="G176" s="24"/>
      <c r="H176" s="26"/>
      <c r="I176" s="24"/>
      <c r="J176" s="26"/>
      <c r="K176" s="24"/>
      <c r="L176" s="26"/>
      <c r="M176" s="21"/>
      <c r="N176" s="21"/>
    </row>
    <row r="177" spans="1:14" x14ac:dyDescent="0.2">
      <c r="A177" s="21" t="s">
        <v>163</v>
      </c>
      <c r="B177" s="21"/>
      <c r="C177" s="21"/>
      <c r="D177" s="21"/>
      <c r="E177" s="24">
        <f t="shared" si="6"/>
        <v>0</v>
      </c>
      <c r="F177" s="26">
        <f t="shared" si="7"/>
        <v>0</v>
      </c>
      <c r="G177" s="24"/>
      <c r="H177" s="26"/>
      <c r="I177" s="24"/>
      <c r="J177" s="26"/>
      <c r="K177" s="24"/>
      <c r="L177" s="26"/>
      <c r="M177" s="21"/>
      <c r="N177" s="21"/>
    </row>
    <row r="178" spans="1:14" x14ac:dyDescent="0.2">
      <c r="A178" s="21" t="s">
        <v>164</v>
      </c>
      <c r="B178" s="21"/>
      <c r="C178" s="21"/>
      <c r="D178" s="21"/>
      <c r="E178" s="24">
        <f t="shared" si="6"/>
        <v>0</v>
      </c>
      <c r="F178" s="26">
        <f t="shared" si="7"/>
        <v>0</v>
      </c>
      <c r="G178" s="24"/>
      <c r="H178" s="26"/>
      <c r="I178" s="24"/>
      <c r="J178" s="26"/>
      <c r="K178" s="24"/>
      <c r="L178" s="26"/>
      <c r="M178" s="21"/>
      <c r="N178" s="21"/>
    </row>
    <row r="179" spans="1:14" x14ac:dyDescent="0.2">
      <c r="A179" s="21" t="s">
        <v>165</v>
      </c>
      <c r="B179" s="21"/>
      <c r="C179" s="21"/>
      <c r="D179" s="21"/>
      <c r="E179" s="24">
        <f t="shared" ref="E179:E242" si="8">G179+I179+K179</f>
        <v>0</v>
      </c>
      <c r="F179" s="26">
        <f t="shared" ref="F179:F242" si="9">H179+J179+L179</f>
        <v>0</v>
      </c>
      <c r="G179" s="24"/>
      <c r="H179" s="26"/>
      <c r="I179" s="24"/>
      <c r="J179" s="26"/>
      <c r="K179" s="24"/>
      <c r="L179" s="26"/>
      <c r="M179" s="21"/>
      <c r="N179" s="21"/>
    </row>
    <row r="180" spans="1:14" x14ac:dyDescent="0.2">
      <c r="A180" s="21" t="s">
        <v>166</v>
      </c>
      <c r="B180" s="21"/>
      <c r="C180" s="21"/>
      <c r="D180" s="21"/>
      <c r="E180" s="24">
        <f t="shared" si="8"/>
        <v>0</v>
      </c>
      <c r="F180" s="26">
        <f t="shared" si="9"/>
        <v>0</v>
      </c>
      <c r="G180" s="24"/>
      <c r="H180" s="26"/>
      <c r="I180" s="24"/>
      <c r="J180" s="26"/>
      <c r="K180" s="24"/>
      <c r="L180" s="26"/>
      <c r="M180" s="21"/>
      <c r="N180" s="21"/>
    </row>
    <row r="181" spans="1:14" x14ac:dyDescent="0.2">
      <c r="A181" s="21" t="s">
        <v>167</v>
      </c>
      <c r="B181" s="21"/>
      <c r="C181" s="21"/>
      <c r="D181" s="21"/>
      <c r="E181" s="24">
        <f t="shared" si="8"/>
        <v>0</v>
      </c>
      <c r="F181" s="26">
        <f t="shared" si="9"/>
        <v>0</v>
      </c>
      <c r="G181" s="24"/>
      <c r="H181" s="26"/>
      <c r="I181" s="24"/>
      <c r="J181" s="26"/>
      <c r="K181" s="24"/>
      <c r="L181" s="26"/>
      <c r="M181" s="21"/>
      <c r="N181" s="21"/>
    </row>
    <row r="182" spans="1:14" x14ac:dyDescent="0.2">
      <c r="A182" s="21" t="s">
        <v>168</v>
      </c>
      <c r="B182" s="21"/>
      <c r="C182" s="21"/>
      <c r="D182" s="21"/>
      <c r="E182" s="24">
        <f t="shared" si="8"/>
        <v>0</v>
      </c>
      <c r="F182" s="26">
        <f t="shared" si="9"/>
        <v>0</v>
      </c>
      <c r="G182" s="24"/>
      <c r="H182" s="26"/>
      <c r="I182" s="24"/>
      <c r="J182" s="26"/>
      <c r="K182" s="24"/>
      <c r="L182" s="26"/>
      <c r="M182" s="21"/>
      <c r="N182" s="21"/>
    </row>
    <row r="183" spans="1:14" x14ac:dyDescent="0.2">
      <c r="A183" s="21" t="s">
        <v>169</v>
      </c>
      <c r="B183" s="21"/>
      <c r="C183" s="21"/>
      <c r="D183" s="21"/>
      <c r="E183" s="24">
        <f t="shared" si="8"/>
        <v>0</v>
      </c>
      <c r="F183" s="26">
        <f t="shared" si="9"/>
        <v>0</v>
      </c>
      <c r="G183" s="24"/>
      <c r="H183" s="26"/>
      <c r="I183" s="24"/>
      <c r="J183" s="26"/>
      <c r="K183" s="24"/>
      <c r="L183" s="26"/>
      <c r="M183" s="21"/>
      <c r="N183" s="21"/>
    </row>
    <row r="184" spans="1:14" x14ac:dyDescent="0.2">
      <c r="A184" s="21" t="s">
        <v>170</v>
      </c>
      <c r="B184" s="21"/>
      <c r="C184" s="21"/>
      <c r="D184" s="21"/>
      <c r="E184" s="24">
        <f t="shared" si="8"/>
        <v>0</v>
      </c>
      <c r="F184" s="26">
        <f t="shared" si="9"/>
        <v>0</v>
      </c>
      <c r="G184" s="24"/>
      <c r="H184" s="26"/>
      <c r="I184" s="24"/>
      <c r="J184" s="26"/>
      <c r="K184" s="24"/>
      <c r="L184" s="26"/>
      <c r="M184" s="21"/>
      <c r="N184" s="21"/>
    </row>
    <row r="185" spans="1:14" x14ac:dyDescent="0.2">
      <c r="A185" s="21" t="s">
        <v>171</v>
      </c>
      <c r="B185" s="21"/>
      <c r="C185" s="21"/>
      <c r="D185" s="21"/>
      <c r="E185" s="24">
        <f t="shared" si="8"/>
        <v>0</v>
      </c>
      <c r="F185" s="26">
        <f t="shared" si="9"/>
        <v>0</v>
      </c>
      <c r="G185" s="24"/>
      <c r="H185" s="26"/>
      <c r="I185" s="24"/>
      <c r="J185" s="26"/>
      <c r="K185" s="24"/>
      <c r="L185" s="26"/>
      <c r="M185" s="21"/>
      <c r="N185" s="21"/>
    </row>
    <row r="186" spans="1:14" x14ac:dyDescent="0.2">
      <c r="A186" s="21" t="s">
        <v>172</v>
      </c>
      <c r="B186" s="21"/>
      <c r="C186" s="21"/>
      <c r="D186" s="21"/>
      <c r="E186" s="24">
        <f t="shared" si="8"/>
        <v>0</v>
      </c>
      <c r="F186" s="26">
        <f t="shared" si="9"/>
        <v>0</v>
      </c>
      <c r="G186" s="24"/>
      <c r="H186" s="26"/>
      <c r="I186" s="24"/>
      <c r="J186" s="26"/>
      <c r="K186" s="24"/>
      <c r="L186" s="26"/>
      <c r="M186" s="21"/>
      <c r="N186" s="21"/>
    </row>
    <row r="187" spans="1:14" x14ac:dyDescent="0.2">
      <c r="A187" s="21" t="s">
        <v>173</v>
      </c>
      <c r="B187" s="21"/>
      <c r="C187" s="21"/>
      <c r="D187" s="21"/>
      <c r="E187" s="24">
        <f t="shared" si="8"/>
        <v>0</v>
      </c>
      <c r="F187" s="26">
        <f t="shared" si="9"/>
        <v>0</v>
      </c>
      <c r="G187" s="24"/>
      <c r="H187" s="26"/>
      <c r="I187" s="24"/>
      <c r="J187" s="26"/>
      <c r="K187" s="24"/>
      <c r="L187" s="26"/>
      <c r="M187" s="21"/>
      <c r="N187" s="21"/>
    </row>
    <row r="188" spans="1:14" x14ac:dyDescent="0.2">
      <c r="A188" s="21" t="s">
        <v>174</v>
      </c>
      <c r="B188" s="21"/>
      <c r="C188" s="21"/>
      <c r="D188" s="21"/>
      <c r="E188" s="24">
        <f t="shared" si="8"/>
        <v>0</v>
      </c>
      <c r="F188" s="26">
        <f t="shared" si="9"/>
        <v>0</v>
      </c>
      <c r="G188" s="24"/>
      <c r="H188" s="26"/>
      <c r="I188" s="24"/>
      <c r="J188" s="26"/>
      <c r="K188" s="24"/>
      <c r="L188" s="26"/>
      <c r="M188" s="21"/>
      <c r="N188" s="21"/>
    </row>
    <row r="189" spans="1:14" x14ac:dyDescent="0.2">
      <c r="A189" s="21" t="s">
        <v>175</v>
      </c>
      <c r="B189" s="21"/>
      <c r="C189" s="21"/>
      <c r="D189" s="21"/>
      <c r="E189" s="24">
        <f t="shared" si="8"/>
        <v>0</v>
      </c>
      <c r="F189" s="26">
        <f t="shared" si="9"/>
        <v>0</v>
      </c>
      <c r="G189" s="24"/>
      <c r="H189" s="26"/>
      <c r="I189" s="24"/>
      <c r="J189" s="26"/>
      <c r="K189" s="24"/>
      <c r="L189" s="26"/>
      <c r="M189" s="21"/>
      <c r="N189" s="21"/>
    </row>
    <row r="190" spans="1:14" x14ac:dyDescent="0.2">
      <c r="A190" s="21" t="s">
        <v>176</v>
      </c>
      <c r="B190" s="21"/>
      <c r="C190" s="21"/>
      <c r="D190" s="21"/>
      <c r="E190" s="24">
        <f t="shared" si="8"/>
        <v>0</v>
      </c>
      <c r="F190" s="26">
        <f t="shared" si="9"/>
        <v>0</v>
      </c>
      <c r="G190" s="24"/>
      <c r="H190" s="26"/>
      <c r="I190" s="24"/>
      <c r="J190" s="26"/>
      <c r="K190" s="24"/>
      <c r="L190" s="26"/>
      <c r="M190" s="21"/>
      <c r="N190" s="21"/>
    </row>
    <row r="191" spans="1:14" x14ac:dyDescent="0.2">
      <c r="A191" s="21" t="s">
        <v>177</v>
      </c>
      <c r="B191" s="21"/>
      <c r="C191" s="21"/>
      <c r="D191" s="21"/>
      <c r="E191" s="24">
        <f t="shared" si="8"/>
        <v>0</v>
      </c>
      <c r="F191" s="26">
        <f t="shared" si="9"/>
        <v>0</v>
      </c>
      <c r="G191" s="24"/>
      <c r="H191" s="26"/>
      <c r="I191" s="24"/>
      <c r="J191" s="26"/>
      <c r="K191" s="24"/>
      <c r="L191" s="26"/>
      <c r="M191" s="21"/>
      <c r="N191" s="21"/>
    </row>
    <row r="192" spans="1:14" x14ac:dyDescent="0.2">
      <c r="A192" s="21" t="s">
        <v>178</v>
      </c>
      <c r="B192" s="21"/>
      <c r="C192" s="21"/>
      <c r="D192" s="21"/>
      <c r="E192" s="24">
        <f t="shared" si="8"/>
        <v>0</v>
      </c>
      <c r="F192" s="26">
        <f t="shared" si="9"/>
        <v>0</v>
      </c>
      <c r="G192" s="24"/>
      <c r="H192" s="26"/>
      <c r="I192" s="24"/>
      <c r="J192" s="26"/>
      <c r="K192" s="24"/>
      <c r="L192" s="26"/>
      <c r="M192" s="21"/>
      <c r="N192" s="21"/>
    </row>
    <row r="193" spans="1:14" x14ac:dyDescent="0.2">
      <c r="A193" s="21" t="s">
        <v>179</v>
      </c>
      <c r="B193" s="21"/>
      <c r="C193" s="21"/>
      <c r="D193" s="21"/>
      <c r="E193" s="24">
        <f t="shared" si="8"/>
        <v>0</v>
      </c>
      <c r="F193" s="26">
        <f t="shared" si="9"/>
        <v>0</v>
      </c>
      <c r="G193" s="24"/>
      <c r="H193" s="26"/>
      <c r="I193" s="24"/>
      <c r="J193" s="26"/>
      <c r="K193" s="24"/>
      <c r="L193" s="26"/>
      <c r="M193" s="21"/>
      <c r="N193" s="21"/>
    </row>
    <row r="194" spans="1:14" x14ac:dyDescent="0.2">
      <c r="A194" s="21" t="s">
        <v>180</v>
      </c>
      <c r="B194" s="21"/>
      <c r="C194" s="21"/>
      <c r="D194" s="21"/>
      <c r="E194" s="24">
        <f t="shared" si="8"/>
        <v>0</v>
      </c>
      <c r="F194" s="26">
        <f t="shared" si="9"/>
        <v>0</v>
      </c>
      <c r="G194" s="24"/>
      <c r="H194" s="26"/>
      <c r="I194" s="24"/>
      <c r="J194" s="26"/>
      <c r="K194" s="24"/>
      <c r="L194" s="26"/>
      <c r="M194" s="21"/>
      <c r="N194" s="21"/>
    </row>
    <row r="195" spans="1:14" x14ac:dyDescent="0.2">
      <c r="A195" s="21" t="s">
        <v>181</v>
      </c>
      <c r="B195" s="21"/>
      <c r="C195" s="21"/>
      <c r="D195" s="21"/>
      <c r="E195" s="24">
        <f t="shared" si="8"/>
        <v>0</v>
      </c>
      <c r="F195" s="26">
        <f t="shared" si="9"/>
        <v>0</v>
      </c>
      <c r="G195" s="24"/>
      <c r="H195" s="26"/>
      <c r="I195" s="24"/>
      <c r="J195" s="26"/>
      <c r="K195" s="24"/>
      <c r="L195" s="26"/>
      <c r="M195" s="21"/>
      <c r="N195" s="21"/>
    </row>
    <row r="196" spans="1:14" x14ac:dyDescent="0.2">
      <c r="A196" s="21" t="s">
        <v>182</v>
      </c>
      <c r="B196" s="21"/>
      <c r="C196" s="21"/>
      <c r="D196" s="21"/>
      <c r="E196" s="24">
        <f t="shared" si="8"/>
        <v>0</v>
      </c>
      <c r="F196" s="26">
        <f t="shared" si="9"/>
        <v>0</v>
      </c>
      <c r="G196" s="24"/>
      <c r="H196" s="26"/>
      <c r="I196" s="24"/>
      <c r="J196" s="26"/>
      <c r="K196" s="24"/>
      <c r="L196" s="26"/>
      <c r="M196" s="21"/>
      <c r="N196" s="21"/>
    </row>
    <row r="197" spans="1:14" x14ac:dyDescent="0.2">
      <c r="A197" s="21" t="s">
        <v>183</v>
      </c>
      <c r="B197" s="21"/>
      <c r="C197" s="21"/>
      <c r="D197" s="21"/>
      <c r="E197" s="24">
        <f t="shared" si="8"/>
        <v>0</v>
      </c>
      <c r="F197" s="26">
        <f t="shared" si="9"/>
        <v>0</v>
      </c>
      <c r="G197" s="24"/>
      <c r="H197" s="26"/>
      <c r="I197" s="24"/>
      <c r="J197" s="26"/>
      <c r="K197" s="24"/>
      <c r="L197" s="26"/>
      <c r="M197" s="21"/>
      <c r="N197" s="21"/>
    </row>
    <row r="198" spans="1:14" x14ac:dyDescent="0.2">
      <c r="A198" s="21" t="s">
        <v>184</v>
      </c>
      <c r="B198" s="21"/>
      <c r="C198" s="21"/>
      <c r="D198" s="21"/>
      <c r="E198" s="24">
        <f t="shared" si="8"/>
        <v>0</v>
      </c>
      <c r="F198" s="26">
        <f t="shared" si="9"/>
        <v>0</v>
      </c>
      <c r="G198" s="24"/>
      <c r="H198" s="26"/>
      <c r="I198" s="24"/>
      <c r="J198" s="26"/>
      <c r="K198" s="24"/>
      <c r="L198" s="26"/>
      <c r="M198" s="21"/>
      <c r="N198" s="21"/>
    </row>
    <row r="199" spans="1:14" x14ac:dyDescent="0.2">
      <c r="A199" s="21" t="s">
        <v>185</v>
      </c>
      <c r="B199" s="21"/>
      <c r="C199" s="21"/>
      <c r="D199" s="21"/>
      <c r="E199" s="24">
        <f t="shared" si="8"/>
        <v>0</v>
      </c>
      <c r="F199" s="26">
        <f t="shared" si="9"/>
        <v>0</v>
      </c>
      <c r="G199" s="24"/>
      <c r="H199" s="26"/>
      <c r="I199" s="24"/>
      <c r="J199" s="26"/>
      <c r="K199" s="24"/>
      <c r="L199" s="26"/>
      <c r="M199" s="21"/>
      <c r="N199" s="21"/>
    </row>
    <row r="200" spans="1:14" x14ac:dyDescent="0.2">
      <c r="A200" s="21" t="s">
        <v>186</v>
      </c>
      <c r="B200" s="21"/>
      <c r="C200" s="21"/>
      <c r="D200" s="21"/>
      <c r="E200" s="24">
        <f t="shared" si="8"/>
        <v>0</v>
      </c>
      <c r="F200" s="26">
        <f t="shared" si="9"/>
        <v>0</v>
      </c>
      <c r="G200" s="24"/>
      <c r="H200" s="26"/>
      <c r="I200" s="24"/>
      <c r="J200" s="26"/>
      <c r="K200" s="24"/>
      <c r="L200" s="26"/>
      <c r="M200" s="21"/>
      <c r="N200" s="21"/>
    </row>
    <row r="201" spans="1:14" x14ac:dyDescent="0.2">
      <c r="A201" s="21" t="s">
        <v>187</v>
      </c>
      <c r="B201" s="21"/>
      <c r="C201" s="21"/>
      <c r="D201" s="21"/>
      <c r="E201" s="24">
        <f t="shared" si="8"/>
        <v>0</v>
      </c>
      <c r="F201" s="26">
        <f t="shared" si="9"/>
        <v>0</v>
      </c>
      <c r="G201" s="24"/>
      <c r="H201" s="26"/>
      <c r="I201" s="24"/>
      <c r="J201" s="26"/>
      <c r="K201" s="24"/>
      <c r="L201" s="26"/>
      <c r="M201" s="21"/>
      <c r="N201" s="21"/>
    </row>
    <row r="202" spans="1:14" x14ac:dyDescent="0.2">
      <c r="A202" s="21" t="s">
        <v>188</v>
      </c>
      <c r="B202" s="21"/>
      <c r="C202" s="21"/>
      <c r="D202" s="21"/>
      <c r="E202" s="24">
        <f t="shared" si="8"/>
        <v>0</v>
      </c>
      <c r="F202" s="26">
        <f t="shared" si="9"/>
        <v>0</v>
      </c>
      <c r="G202" s="24"/>
      <c r="H202" s="26"/>
      <c r="I202" s="24"/>
      <c r="J202" s="26"/>
      <c r="K202" s="24"/>
      <c r="L202" s="26"/>
      <c r="M202" s="21"/>
      <c r="N202" s="21"/>
    </row>
    <row r="203" spans="1:14" x14ac:dyDescent="0.2">
      <c r="A203" s="21" t="s">
        <v>189</v>
      </c>
      <c r="B203" s="21"/>
      <c r="C203" s="21"/>
      <c r="D203" s="21"/>
      <c r="E203" s="24">
        <f t="shared" si="8"/>
        <v>0</v>
      </c>
      <c r="F203" s="26">
        <f t="shared" si="9"/>
        <v>0</v>
      </c>
      <c r="G203" s="24"/>
      <c r="H203" s="26"/>
      <c r="I203" s="24"/>
      <c r="J203" s="26"/>
      <c r="K203" s="24"/>
      <c r="L203" s="26"/>
      <c r="M203" s="21"/>
      <c r="N203" s="21"/>
    </row>
    <row r="204" spans="1:14" x14ac:dyDescent="0.2">
      <c r="A204" s="21" t="s">
        <v>190</v>
      </c>
      <c r="B204" s="21"/>
      <c r="C204" s="21"/>
      <c r="D204" s="21"/>
      <c r="E204" s="24">
        <f t="shared" si="8"/>
        <v>0</v>
      </c>
      <c r="F204" s="26">
        <f t="shared" si="9"/>
        <v>0</v>
      </c>
      <c r="G204" s="24"/>
      <c r="H204" s="26"/>
      <c r="I204" s="24"/>
      <c r="J204" s="26"/>
      <c r="K204" s="24"/>
      <c r="L204" s="26"/>
      <c r="M204" s="21"/>
      <c r="N204" s="21"/>
    </row>
    <row r="205" spans="1:14" x14ac:dyDescent="0.2">
      <c r="A205" s="21" t="s">
        <v>191</v>
      </c>
      <c r="B205" s="21"/>
      <c r="C205" s="21"/>
      <c r="D205" s="21"/>
      <c r="E205" s="24">
        <f t="shared" si="8"/>
        <v>0</v>
      </c>
      <c r="F205" s="26">
        <f t="shared" si="9"/>
        <v>0</v>
      </c>
      <c r="G205" s="24"/>
      <c r="H205" s="26"/>
      <c r="I205" s="24"/>
      <c r="J205" s="26"/>
      <c r="K205" s="24"/>
      <c r="L205" s="26"/>
      <c r="M205" s="21"/>
      <c r="N205" s="21"/>
    </row>
    <row r="206" spans="1:14" x14ac:dyDescent="0.2">
      <c r="A206" s="21" t="s">
        <v>192</v>
      </c>
      <c r="B206" s="21"/>
      <c r="C206" s="21"/>
      <c r="D206" s="21"/>
      <c r="E206" s="24">
        <f t="shared" si="8"/>
        <v>0</v>
      </c>
      <c r="F206" s="26">
        <f t="shared" si="9"/>
        <v>0</v>
      </c>
      <c r="G206" s="24"/>
      <c r="H206" s="26"/>
      <c r="I206" s="24"/>
      <c r="J206" s="26"/>
      <c r="K206" s="24"/>
      <c r="L206" s="26"/>
      <c r="M206" s="21"/>
      <c r="N206" s="21"/>
    </row>
    <row r="207" spans="1:14" x14ac:dyDescent="0.2">
      <c r="A207" s="21" t="s">
        <v>193</v>
      </c>
      <c r="B207" s="21"/>
      <c r="C207" s="21"/>
      <c r="D207" s="21"/>
      <c r="E207" s="24">
        <f t="shared" si="8"/>
        <v>0</v>
      </c>
      <c r="F207" s="26">
        <f t="shared" si="9"/>
        <v>0</v>
      </c>
      <c r="G207" s="24"/>
      <c r="H207" s="26"/>
      <c r="I207" s="24"/>
      <c r="J207" s="26"/>
      <c r="K207" s="24"/>
      <c r="L207" s="26"/>
      <c r="M207" s="21"/>
      <c r="N207" s="21"/>
    </row>
    <row r="208" spans="1:14" x14ac:dyDescent="0.2">
      <c r="A208" s="21" t="s">
        <v>194</v>
      </c>
      <c r="B208" s="21"/>
      <c r="C208" s="21"/>
      <c r="D208" s="21"/>
      <c r="E208" s="24">
        <f t="shared" si="8"/>
        <v>0</v>
      </c>
      <c r="F208" s="26">
        <f t="shared" si="9"/>
        <v>0</v>
      </c>
      <c r="G208" s="24"/>
      <c r="H208" s="26"/>
      <c r="I208" s="24"/>
      <c r="J208" s="26"/>
      <c r="K208" s="24"/>
      <c r="L208" s="26"/>
      <c r="M208" s="21"/>
      <c r="N208" s="21"/>
    </row>
    <row r="209" spans="1:14" x14ac:dyDescent="0.2">
      <c r="A209" s="21" t="s">
        <v>195</v>
      </c>
      <c r="B209" s="21"/>
      <c r="C209" s="21"/>
      <c r="D209" s="21"/>
      <c r="E209" s="24">
        <f t="shared" si="8"/>
        <v>0</v>
      </c>
      <c r="F209" s="26">
        <f t="shared" si="9"/>
        <v>0</v>
      </c>
      <c r="G209" s="24"/>
      <c r="H209" s="26"/>
      <c r="I209" s="24"/>
      <c r="J209" s="26"/>
      <c r="K209" s="24"/>
      <c r="L209" s="26"/>
      <c r="M209" s="21"/>
      <c r="N209" s="21"/>
    </row>
    <row r="210" spans="1:14" x14ac:dyDescent="0.2">
      <c r="A210" s="21" t="s">
        <v>196</v>
      </c>
      <c r="B210" s="21"/>
      <c r="C210" s="21"/>
      <c r="D210" s="21"/>
      <c r="E210" s="24">
        <f t="shared" si="8"/>
        <v>0</v>
      </c>
      <c r="F210" s="26">
        <f t="shared" si="9"/>
        <v>0</v>
      </c>
      <c r="G210" s="24"/>
      <c r="H210" s="26"/>
      <c r="I210" s="24"/>
      <c r="J210" s="26"/>
      <c r="K210" s="24"/>
      <c r="L210" s="26"/>
      <c r="M210" s="21"/>
      <c r="N210" s="21"/>
    </row>
    <row r="211" spans="1:14" x14ac:dyDescent="0.2">
      <c r="A211" s="21" t="s">
        <v>197</v>
      </c>
      <c r="B211" s="21"/>
      <c r="C211" s="21"/>
      <c r="D211" s="21"/>
      <c r="E211" s="24">
        <f t="shared" si="8"/>
        <v>0</v>
      </c>
      <c r="F211" s="26">
        <f t="shared" si="9"/>
        <v>0</v>
      </c>
      <c r="G211" s="24"/>
      <c r="H211" s="26"/>
      <c r="I211" s="24"/>
      <c r="J211" s="26"/>
      <c r="K211" s="24"/>
      <c r="L211" s="26"/>
      <c r="M211" s="21"/>
      <c r="N211" s="21"/>
    </row>
    <row r="212" spans="1:14" x14ac:dyDescent="0.2">
      <c r="A212" s="21" t="s">
        <v>198</v>
      </c>
      <c r="B212" s="21"/>
      <c r="C212" s="21"/>
      <c r="D212" s="21"/>
      <c r="E212" s="24">
        <f t="shared" si="8"/>
        <v>0</v>
      </c>
      <c r="F212" s="26">
        <f t="shared" si="9"/>
        <v>0</v>
      </c>
      <c r="G212" s="24"/>
      <c r="H212" s="26"/>
      <c r="I212" s="24"/>
      <c r="J212" s="26"/>
      <c r="K212" s="24"/>
      <c r="L212" s="26"/>
      <c r="M212" s="21"/>
      <c r="N212" s="21"/>
    </row>
    <row r="213" spans="1:14" x14ac:dyDescent="0.2">
      <c r="A213" s="21" t="s">
        <v>199</v>
      </c>
      <c r="B213" s="21"/>
      <c r="C213" s="21"/>
      <c r="D213" s="21"/>
      <c r="E213" s="24">
        <f t="shared" si="8"/>
        <v>0</v>
      </c>
      <c r="F213" s="26">
        <f t="shared" si="9"/>
        <v>0</v>
      </c>
      <c r="G213" s="24"/>
      <c r="H213" s="26"/>
      <c r="I213" s="24"/>
      <c r="J213" s="26"/>
      <c r="K213" s="24"/>
      <c r="L213" s="26"/>
      <c r="M213" s="21"/>
      <c r="N213" s="21"/>
    </row>
    <row r="214" spans="1:14" x14ac:dyDescent="0.2">
      <c r="A214" s="21" t="s">
        <v>200</v>
      </c>
      <c r="B214" s="21"/>
      <c r="C214" s="21"/>
      <c r="D214" s="21"/>
      <c r="E214" s="24">
        <f t="shared" si="8"/>
        <v>0</v>
      </c>
      <c r="F214" s="26">
        <f t="shared" si="9"/>
        <v>0</v>
      </c>
      <c r="G214" s="24"/>
      <c r="H214" s="26"/>
      <c r="I214" s="24"/>
      <c r="J214" s="26"/>
      <c r="K214" s="24"/>
      <c r="L214" s="26"/>
      <c r="M214" s="21"/>
      <c r="N214" s="21"/>
    </row>
    <row r="215" spans="1:14" x14ac:dyDescent="0.2">
      <c r="A215" s="21" t="s">
        <v>201</v>
      </c>
      <c r="B215" s="21"/>
      <c r="C215" s="21"/>
      <c r="D215" s="21"/>
      <c r="E215" s="24">
        <f t="shared" si="8"/>
        <v>0</v>
      </c>
      <c r="F215" s="26">
        <f t="shared" si="9"/>
        <v>0</v>
      </c>
      <c r="G215" s="24"/>
      <c r="H215" s="26"/>
      <c r="I215" s="24"/>
      <c r="J215" s="26"/>
      <c r="K215" s="24"/>
      <c r="L215" s="26"/>
      <c r="M215" s="21"/>
      <c r="N215" s="21"/>
    </row>
    <row r="216" spans="1:14" x14ac:dyDescent="0.2">
      <c r="A216" s="21" t="s">
        <v>202</v>
      </c>
      <c r="B216" s="21"/>
      <c r="C216" s="21"/>
      <c r="D216" s="21"/>
      <c r="E216" s="24">
        <f t="shared" si="8"/>
        <v>0</v>
      </c>
      <c r="F216" s="26">
        <f t="shared" si="9"/>
        <v>0</v>
      </c>
      <c r="G216" s="24"/>
      <c r="H216" s="26"/>
      <c r="I216" s="24"/>
      <c r="J216" s="26"/>
      <c r="K216" s="24"/>
      <c r="L216" s="26"/>
      <c r="M216" s="21"/>
      <c r="N216" s="21"/>
    </row>
    <row r="217" spans="1:14" x14ac:dyDescent="0.2">
      <c r="A217" s="21" t="s">
        <v>203</v>
      </c>
      <c r="B217" s="21"/>
      <c r="C217" s="21"/>
      <c r="D217" s="21"/>
      <c r="E217" s="24">
        <f t="shared" si="8"/>
        <v>0</v>
      </c>
      <c r="F217" s="26">
        <f t="shared" si="9"/>
        <v>0</v>
      </c>
      <c r="G217" s="24"/>
      <c r="H217" s="26"/>
      <c r="I217" s="24"/>
      <c r="J217" s="26"/>
      <c r="K217" s="24"/>
      <c r="L217" s="26"/>
      <c r="M217" s="21"/>
      <c r="N217" s="21"/>
    </row>
    <row r="218" spans="1:14" x14ac:dyDescent="0.2">
      <c r="A218" s="21" t="s">
        <v>204</v>
      </c>
      <c r="B218" s="21"/>
      <c r="C218" s="21"/>
      <c r="D218" s="21"/>
      <c r="E218" s="24">
        <f t="shared" si="8"/>
        <v>0</v>
      </c>
      <c r="F218" s="26">
        <f t="shared" si="9"/>
        <v>0</v>
      </c>
      <c r="G218" s="24"/>
      <c r="H218" s="26"/>
      <c r="I218" s="24"/>
      <c r="J218" s="26"/>
      <c r="K218" s="24"/>
      <c r="L218" s="26"/>
      <c r="M218" s="21"/>
      <c r="N218" s="21"/>
    </row>
    <row r="219" spans="1:14" x14ac:dyDescent="0.2">
      <c r="A219" s="21" t="s">
        <v>205</v>
      </c>
      <c r="B219" s="21"/>
      <c r="C219" s="21"/>
      <c r="D219" s="21"/>
      <c r="E219" s="24">
        <f t="shared" si="8"/>
        <v>0</v>
      </c>
      <c r="F219" s="26">
        <f t="shared" si="9"/>
        <v>0</v>
      </c>
      <c r="G219" s="24"/>
      <c r="H219" s="26"/>
      <c r="I219" s="24"/>
      <c r="J219" s="26"/>
      <c r="K219" s="24"/>
      <c r="L219" s="26"/>
      <c r="M219" s="21"/>
      <c r="N219" s="21"/>
    </row>
    <row r="220" spans="1:14" x14ac:dyDescent="0.2">
      <c r="A220" s="21" t="s">
        <v>206</v>
      </c>
      <c r="B220" s="21"/>
      <c r="C220" s="21"/>
      <c r="D220" s="21"/>
      <c r="E220" s="24">
        <f t="shared" si="8"/>
        <v>0</v>
      </c>
      <c r="F220" s="26">
        <f t="shared" si="9"/>
        <v>0</v>
      </c>
      <c r="G220" s="24"/>
      <c r="H220" s="26"/>
      <c r="I220" s="24"/>
      <c r="J220" s="26"/>
      <c r="K220" s="24"/>
      <c r="L220" s="26"/>
      <c r="M220" s="21"/>
      <c r="N220" s="21"/>
    </row>
    <row r="221" spans="1:14" x14ac:dyDescent="0.2">
      <c r="A221" s="21" t="s">
        <v>207</v>
      </c>
      <c r="B221" s="21"/>
      <c r="C221" s="21"/>
      <c r="D221" s="21"/>
      <c r="E221" s="24">
        <f t="shared" si="8"/>
        <v>0</v>
      </c>
      <c r="F221" s="26">
        <f t="shared" si="9"/>
        <v>0</v>
      </c>
      <c r="G221" s="24"/>
      <c r="H221" s="26"/>
      <c r="I221" s="24"/>
      <c r="J221" s="26"/>
      <c r="K221" s="24"/>
      <c r="L221" s="26"/>
      <c r="M221" s="21"/>
      <c r="N221" s="21"/>
    </row>
    <row r="222" spans="1:14" x14ac:dyDescent="0.2">
      <c r="A222" s="21" t="s">
        <v>208</v>
      </c>
      <c r="B222" s="21"/>
      <c r="C222" s="21"/>
      <c r="D222" s="21"/>
      <c r="E222" s="24">
        <f t="shared" si="8"/>
        <v>0</v>
      </c>
      <c r="F222" s="26">
        <f t="shared" si="9"/>
        <v>0</v>
      </c>
      <c r="G222" s="24"/>
      <c r="H222" s="26"/>
      <c r="I222" s="24"/>
      <c r="J222" s="26"/>
      <c r="K222" s="24"/>
      <c r="L222" s="26"/>
      <c r="M222" s="21"/>
      <c r="N222" s="21"/>
    </row>
    <row r="223" spans="1:14" x14ac:dyDescent="0.2">
      <c r="A223" s="21" t="s">
        <v>209</v>
      </c>
      <c r="B223" s="21"/>
      <c r="C223" s="21"/>
      <c r="D223" s="21"/>
      <c r="E223" s="24">
        <f t="shared" si="8"/>
        <v>0</v>
      </c>
      <c r="F223" s="26">
        <f t="shared" si="9"/>
        <v>0</v>
      </c>
      <c r="G223" s="24"/>
      <c r="H223" s="26"/>
      <c r="I223" s="24"/>
      <c r="J223" s="26"/>
      <c r="K223" s="24"/>
      <c r="L223" s="26"/>
      <c r="M223" s="21"/>
      <c r="N223" s="21"/>
    </row>
    <row r="224" spans="1:14" x14ac:dyDescent="0.2">
      <c r="A224" s="21" t="s">
        <v>210</v>
      </c>
      <c r="B224" s="21"/>
      <c r="C224" s="21"/>
      <c r="D224" s="21"/>
      <c r="E224" s="24">
        <f t="shared" si="8"/>
        <v>0</v>
      </c>
      <c r="F224" s="26">
        <f t="shared" si="9"/>
        <v>0</v>
      </c>
      <c r="G224" s="24"/>
      <c r="H224" s="26"/>
      <c r="I224" s="24"/>
      <c r="J224" s="26"/>
      <c r="K224" s="24"/>
      <c r="L224" s="26"/>
      <c r="M224" s="21"/>
      <c r="N224" s="21"/>
    </row>
    <row r="225" spans="1:14" x14ac:dyDescent="0.2">
      <c r="A225" s="21" t="s">
        <v>211</v>
      </c>
      <c r="B225" s="21"/>
      <c r="C225" s="21"/>
      <c r="D225" s="21"/>
      <c r="E225" s="24">
        <f t="shared" si="8"/>
        <v>0</v>
      </c>
      <c r="F225" s="26">
        <f t="shared" si="9"/>
        <v>0</v>
      </c>
      <c r="G225" s="24"/>
      <c r="H225" s="26"/>
      <c r="I225" s="24"/>
      <c r="J225" s="26"/>
      <c r="K225" s="24"/>
      <c r="L225" s="26"/>
      <c r="M225" s="21"/>
      <c r="N225" s="21"/>
    </row>
    <row r="226" spans="1:14" x14ac:dyDescent="0.2">
      <c r="A226" s="21" t="s">
        <v>212</v>
      </c>
      <c r="B226" s="21"/>
      <c r="C226" s="21"/>
      <c r="D226" s="21"/>
      <c r="E226" s="24">
        <f t="shared" si="8"/>
        <v>0</v>
      </c>
      <c r="F226" s="26">
        <f t="shared" si="9"/>
        <v>0</v>
      </c>
      <c r="G226" s="24"/>
      <c r="H226" s="26"/>
      <c r="I226" s="24"/>
      <c r="J226" s="26"/>
      <c r="K226" s="24"/>
      <c r="L226" s="26"/>
      <c r="M226" s="21"/>
      <c r="N226" s="21"/>
    </row>
    <row r="227" spans="1:14" x14ac:dyDescent="0.2">
      <c r="A227" s="21" t="s">
        <v>213</v>
      </c>
      <c r="B227" s="21"/>
      <c r="C227" s="21"/>
      <c r="D227" s="21"/>
      <c r="E227" s="24">
        <f t="shared" si="8"/>
        <v>0</v>
      </c>
      <c r="F227" s="26">
        <f t="shared" si="9"/>
        <v>0</v>
      </c>
      <c r="G227" s="24"/>
      <c r="H227" s="26"/>
      <c r="I227" s="24"/>
      <c r="J227" s="26"/>
      <c r="K227" s="24"/>
      <c r="L227" s="26"/>
      <c r="M227" s="21"/>
      <c r="N227" s="21"/>
    </row>
    <row r="228" spans="1:14" x14ac:dyDescent="0.2">
      <c r="A228" s="21" t="s">
        <v>214</v>
      </c>
      <c r="B228" s="21"/>
      <c r="C228" s="21"/>
      <c r="D228" s="21"/>
      <c r="E228" s="24">
        <f t="shared" si="8"/>
        <v>0</v>
      </c>
      <c r="F228" s="26">
        <f t="shared" si="9"/>
        <v>0</v>
      </c>
      <c r="G228" s="24"/>
      <c r="H228" s="26"/>
      <c r="I228" s="24"/>
      <c r="J228" s="26"/>
      <c r="K228" s="24"/>
      <c r="L228" s="26"/>
      <c r="M228" s="21"/>
      <c r="N228" s="21"/>
    </row>
    <row r="229" spans="1:14" x14ac:dyDescent="0.2">
      <c r="A229" s="21" t="s">
        <v>215</v>
      </c>
      <c r="B229" s="21"/>
      <c r="C229" s="21"/>
      <c r="D229" s="21"/>
      <c r="E229" s="24">
        <f t="shared" si="8"/>
        <v>0</v>
      </c>
      <c r="F229" s="26">
        <f t="shared" si="9"/>
        <v>0</v>
      </c>
      <c r="G229" s="24"/>
      <c r="H229" s="26"/>
      <c r="I229" s="24"/>
      <c r="J229" s="26"/>
      <c r="K229" s="24"/>
      <c r="L229" s="26"/>
      <c r="M229" s="21"/>
      <c r="N229" s="21"/>
    </row>
    <row r="230" spans="1:14" x14ac:dyDescent="0.2">
      <c r="A230" s="21" t="s">
        <v>216</v>
      </c>
      <c r="B230" s="21"/>
      <c r="C230" s="21"/>
      <c r="D230" s="21"/>
      <c r="E230" s="24">
        <f t="shared" si="8"/>
        <v>0</v>
      </c>
      <c r="F230" s="26">
        <f t="shared" si="9"/>
        <v>0</v>
      </c>
      <c r="G230" s="24"/>
      <c r="H230" s="26"/>
      <c r="I230" s="24"/>
      <c r="J230" s="26"/>
      <c r="K230" s="24"/>
      <c r="L230" s="26"/>
      <c r="M230" s="21"/>
      <c r="N230" s="21"/>
    </row>
    <row r="231" spans="1:14" x14ac:dyDescent="0.2">
      <c r="A231" s="21" t="s">
        <v>217</v>
      </c>
      <c r="B231" s="21"/>
      <c r="C231" s="21"/>
      <c r="D231" s="21"/>
      <c r="E231" s="24">
        <f t="shared" si="8"/>
        <v>0</v>
      </c>
      <c r="F231" s="26">
        <f t="shared" si="9"/>
        <v>0</v>
      </c>
      <c r="G231" s="24"/>
      <c r="H231" s="26"/>
      <c r="I231" s="24"/>
      <c r="J231" s="26"/>
      <c r="K231" s="24"/>
      <c r="L231" s="26"/>
      <c r="M231" s="21"/>
      <c r="N231" s="21"/>
    </row>
    <row r="232" spans="1:14" x14ac:dyDescent="0.2">
      <c r="A232" s="21" t="s">
        <v>218</v>
      </c>
      <c r="B232" s="21"/>
      <c r="C232" s="21"/>
      <c r="D232" s="21"/>
      <c r="E232" s="24">
        <f t="shared" si="8"/>
        <v>0</v>
      </c>
      <c r="F232" s="26">
        <f t="shared" si="9"/>
        <v>0</v>
      </c>
      <c r="G232" s="24"/>
      <c r="H232" s="26"/>
      <c r="I232" s="24"/>
      <c r="J232" s="26"/>
      <c r="K232" s="24"/>
      <c r="L232" s="26"/>
      <c r="M232" s="21"/>
      <c r="N232" s="21"/>
    </row>
    <row r="233" spans="1:14" x14ac:dyDescent="0.2">
      <c r="A233" s="21" t="s">
        <v>219</v>
      </c>
      <c r="B233" s="21"/>
      <c r="C233" s="21"/>
      <c r="D233" s="21"/>
      <c r="E233" s="24">
        <f t="shared" si="8"/>
        <v>0</v>
      </c>
      <c r="F233" s="26">
        <f t="shared" si="9"/>
        <v>0</v>
      </c>
      <c r="G233" s="24"/>
      <c r="H233" s="26"/>
      <c r="I233" s="24"/>
      <c r="J233" s="26"/>
      <c r="K233" s="24"/>
      <c r="L233" s="26"/>
      <c r="M233" s="21"/>
      <c r="N233" s="21"/>
    </row>
    <row r="234" spans="1:14" x14ac:dyDescent="0.2">
      <c r="A234" s="21" t="s">
        <v>220</v>
      </c>
      <c r="B234" s="21"/>
      <c r="C234" s="21"/>
      <c r="D234" s="21"/>
      <c r="E234" s="24">
        <f t="shared" si="8"/>
        <v>0</v>
      </c>
      <c r="F234" s="26">
        <f t="shared" si="9"/>
        <v>0</v>
      </c>
      <c r="G234" s="24"/>
      <c r="H234" s="26"/>
      <c r="I234" s="24"/>
      <c r="J234" s="26"/>
      <c r="K234" s="24"/>
      <c r="L234" s="26"/>
      <c r="M234" s="21"/>
      <c r="N234" s="21"/>
    </row>
    <row r="235" spans="1:14" x14ac:dyDescent="0.2">
      <c r="A235" s="21" t="s">
        <v>221</v>
      </c>
      <c r="B235" s="21"/>
      <c r="C235" s="21"/>
      <c r="D235" s="21"/>
      <c r="E235" s="24">
        <f t="shared" si="8"/>
        <v>0</v>
      </c>
      <c r="F235" s="26">
        <f t="shared" si="9"/>
        <v>0</v>
      </c>
      <c r="G235" s="24"/>
      <c r="H235" s="26"/>
      <c r="I235" s="24"/>
      <c r="J235" s="26"/>
      <c r="K235" s="24"/>
      <c r="L235" s="26"/>
      <c r="M235" s="21"/>
      <c r="N235" s="21"/>
    </row>
    <row r="236" spans="1:14" x14ac:dyDescent="0.2">
      <c r="A236" s="21" t="s">
        <v>222</v>
      </c>
      <c r="B236" s="21"/>
      <c r="C236" s="21"/>
      <c r="D236" s="21"/>
      <c r="E236" s="24">
        <f t="shared" si="8"/>
        <v>0</v>
      </c>
      <c r="F236" s="26">
        <f t="shared" si="9"/>
        <v>0</v>
      </c>
      <c r="G236" s="24"/>
      <c r="H236" s="26"/>
      <c r="I236" s="24"/>
      <c r="J236" s="26"/>
      <c r="K236" s="24"/>
      <c r="L236" s="26"/>
      <c r="M236" s="21"/>
      <c r="N236" s="21"/>
    </row>
    <row r="237" spans="1:14" x14ac:dyDescent="0.2">
      <c r="A237" s="21" t="s">
        <v>223</v>
      </c>
      <c r="B237" s="21"/>
      <c r="C237" s="21"/>
      <c r="D237" s="21"/>
      <c r="E237" s="24">
        <f t="shared" si="8"/>
        <v>0</v>
      </c>
      <c r="F237" s="26">
        <f t="shared" si="9"/>
        <v>0</v>
      </c>
      <c r="G237" s="24"/>
      <c r="H237" s="26"/>
      <c r="I237" s="24"/>
      <c r="J237" s="26"/>
      <c r="K237" s="24"/>
      <c r="L237" s="26"/>
      <c r="M237" s="21"/>
      <c r="N237" s="21"/>
    </row>
    <row r="238" spans="1:14" x14ac:dyDescent="0.2">
      <c r="A238" s="21" t="s">
        <v>224</v>
      </c>
      <c r="B238" s="21"/>
      <c r="C238" s="21"/>
      <c r="D238" s="21"/>
      <c r="E238" s="24">
        <f t="shared" si="8"/>
        <v>0</v>
      </c>
      <c r="F238" s="26">
        <f t="shared" si="9"/>
        <v>0</v>
      </c>
      <c r="G238" s="24"/>
      <c r="H238" s="26"/>
      <c r="I238" s="24"/>
      <c r="J238" s="26"/>
      <c r="K238" s="24"/>
      <c r="L238" s="26"/>
      <c r="M238" s="21"/>
      <c r="N238" s="21"/>
    </row>
    <row r="239" spans="1:14" x14ac:dyDescent="0.2">
      <c r="A239" s="21" t="s">
        <v>225</v>
      </c>
      <c r="B239" s="21"/>
      <c r="C239" s="21"/>
      <c r="D239" s="21"/>
      <c r="E239" s="24">
        <f t="shared" si="8"/>
        <v>0</v>
      </c>
      <c r="F239" s="26">
        <f t="shared" si="9"/>
        <v>0</v>
      </c>
      <c r="G239" s="24"/>
      <c r="H239" s="26"/>
      <c r="I239" s="24"/>
      <c r="J239" s="26"/>
      <c r="K239" s="24"/>
      <c r="L239" s="26"/>
      <c r="M239" s="21"/>
      <c r="N239" s="21"/>
    </row>
    <row r="240" spans="1:14" x14ac:dyDescent="0.2">
      <c r="A240" s="21" t="s">
        <v>226</v>
      </c>
      <c r="B240" s="21"/>
      <c r="C240" s="21"/>
      <c r="D240" s="21"/>
      <c r="E240" s="24">
        <f t="shared" si="8"/>
        <v>0</v>
      </c>
      <c r="F240" s="26">
        <f t="shared" si="9"/>
        <v>0</v>
      </c>
      <c r="G240" s="24"/>
      <c r="H240" s="26"/>
      <c r="I240" s="24"/>
      <c r="J240" s="26"/>
      <c r="K240" s="24"/>
      <c r="L240" s="26"/>
      <c r="M240" s="21"/>
      <c r="N240" s="21"/>
    </row>
    <row r="241" spans="1:14" x14ac:dyDescent="0.2">
      <c r="A241" s="21" t="s">
        <v>227</v>
      </c>
      <c r="B241" s="21"/>
      <c r="C241" s="21"/>
      <c r="D241" s="21"/>
      <c r="E241" s="24">
        <f t="shared" si="8"/>
        <v>0</v>
      </c>
      <c r="F241" s="26">
        <f t="shared" si="9"/>
        <v>0</v>
      </c>
      <c r="G241" s="24"/>
      <c r="H241" s="26"/>
      <c r="I241" s="24"/>
      <c r="J241" s="26"/>
      <c r="K241" s="24"/>
      <c r="L241" s="26"/>
      <c r="M241" s="21"/>
      <c r="N241" s="21"/>
    </row>
    <row r="242" spans="1:14" x14ac:dyDescent="0.2">
      <c r="A242" s="21" t="s">
        <v>228</v>
      </c>
      <c r="B242" s="21"/>
      <c r="C242" s="21"/>
      <c r="D242" s="21"/>
      <c r="E242" s="24">
        <f t="shared" si="8"/>
        <v>0</v>
      </c>
      <c r="F242" s="26">
        <f t="shared" si="9"/>
        <v>0</v>
      </c>
      <c r="G242" s="24"/>
      <c r="H242" s="26"/>
      <c r="I242" s="24"/>
      <c r="J242" s="26"/>
      <c r="K242" s="24"/>
      <c r="L242" s="26"/>
      <c r="M242" s="21"/>
      <c r="N242" s="21"/>
    </row>
    <row r="243" spans="1:14" x14ac:dyDescent="0.2">
      <c r="A243" s="21" t="s">
        <v>229</v>
      </c>
      <c r="B243" s="21"/>
      <c r="C243" s="21"/>
      <c r="D243" s="21"/>
      <c r="E243" s="24">
        <f t="shared" ref="E243:E269" si="10">G243+I243+K243</f>
        <v>0</v>
      </c>
      <c r="F243" s="26">
        <f t="shared" ref="F243:F269" si="11">H243+J243+L243</f>
        <v>0</v>
      </c>
      <c r="G243" s="24"/>
      <c r="H243" s="26"/>
      <c r="I243" s="24"/>
      <c r="J243" s="26"/>
      <c r="K243" s="24"/>
      <c r="L243" s="26"/>
      <c r="M243" s="21"/>
      <c r="N243" s="21"/>
    </row>
    <row r="244" spans="1:14" x14ac:dyDescent="0.2">
      <c r="A244" s="21" t="s">
        <v>230</v>
      </c>
      <c r="B244" s="21"/>
      <c r="C244" s="21"/>
      <c r="D244" s="21"/>
      <c r="E244" s="24">
        <f t="shared" si="10"/>
        <v>0</v>
      </c>
      <c r="F244" s="26">
        <f t="shared" si="11"/>
        <v>0</v>
      </c>
      <c r="G244" s="24"/>
      <c r="H244" s="26"/>
      <c r="I244" s="24"/>
      <c r="J244" s="26"/>
      <c r="K244" s="24"/>
      <c r="L244" s="26"/>
      <c r="M244" s="21"/>
      <c r="N244" s="21"/>
    </row>
    <row r="245" spans="1:14" x14ac:dyDescent="0.2">
      <c r="A245" s="21" t="s">
        <v>231</v>
      </c>
      <c r="B245" s="21"/>
      <c r="C245" s="21"/>
      <c r="D245" s="21"/>
      <c r="E245" s="24">
        <f t="shared" si="10"/>
        <v>0</v>
      </c>
      <c r="F245" s="26">
        <f t="shared" si="11"/>
        <v>0</v>
      </c>
      <c r="G245" s="24"/>
      <c r="H245" s="26"/>
      <c r="I245" s="24"/>
      <c r="J245" s="26"/>
      <c r="K245" s="24"/>
      <c r="L245" s="26"/>
      <c r="M245" s="21"/>
      <c r="N245" s="21"/>
    </row>
    <row r="246" spans="1:14" x14ac:dyDescent="0.2">
      <c r="A246" s="21" t="s">
        <v>232</v>
      </c>
      <c r="B246" s="21"/>
      <c r="C246" s="21"/>
      <c r="D246" s="21"/>
      <c r="E246" s="24">
        <f t="shared" si="10"/>
        <v>0</v>
      </c>
      <c r="F246" s="26">
        <f t="shared" si="11"/>
        <v>0</v>
      </c>
      <c r="G246" s="24"/>
      <c r="H246" s="26"/>
      <c r="I246" s="24"/>
      <c r="J246" s="26"/>
      <c r="K246" s="24"/>
      <c r="L246" s="26"/>
      <c r="M246" s="21"/>
      <c r="N246" s="21"/>
    </row>
    <row r="247" spans="1:14" x14ac:dyDescent="0.2">
      <c r="A247" s="21" t="s">
        <v>233</v>
      </c>
      <c r="B247" s="21"/>
      <c r="C247" s="21"/>
      <c r="D247" s="21"/>
      <c r="E247" s="24">
        <f t="shared" si="10"/>
        <v>0</v>
      </c>
      <c r="F247" s="26">
        <f t="shared" si="11"/>
        <v>0</v>
      </c>
      <c r="G247" s="24"/>
      <c r="H247" s="26"/>
      <c r="I247" s="24"/>
      <c r="J247" s="26"/>
      <c r="K247" s="24"/>
      <c r="L247" s="26"/>
      <c r="M247" s="21"/>
      <c r="N247" s="21"/>
    </row>
    <row r="248" spans="1:14" x14ac:dyDescent="0.2">
      <c r="A248" s="21" t="s">
        <v>234</v>
      </c>
      <c r="B248" s="21"/>
      <c r="C248" s="21"/>
      <c r="D248" s="21"/>
      <c r="E248" s="24">
        <f t="shared" si="10"/>
        <v>0</v>
      </c>
      <c r="F248" s="26">
        <f t="shared" si="11"/>
        <v>0</v>
      </c>
      <c r="G248" s="24"/>
      <c r="H248" s="26"/>
      <c r="I248" s="24"/>
      <c r="J248" s="26"/>
      <c r="K248" s="24"/>
      <c r="L248" s="26"/>
      <c r="M248" s="21"/>
      <c r="N248" s="21"/>
    </row>
    <row r="249" spans="1:14" x14ac:dyDescent="0.2">
      <c r="A249" s="21" t="s">
        <v>235</v>
      </c>
      <c r="B249" s="21"/>
      <c r="C249" s="21"/>
      <c r="D249" s="21"/>
      <c r="E249" s="24">
        <f t="shared" si="10"/>
        <v>0</v>
      </c>
      <c r="F249" s="26">
        <f t="shared" si="11"/>
        <v>0</v>
      </c>
      <c r="G249" s="24"/>
      <c r="H249" s="26"/>
      <c r="I249" s="24"/>
      <c r="J249" s="26"/>
      <c r="K249" s="24"/>
      <c r="L249" s="26"/>
      <c r="M249" s="21"/>
      <c r="N249" s="21"/>
    </row>
    <row r="250" spans="1:14" x14ac:dyDescent="0.2">
      <c r="A250" s="21" t="s">
        <v>236</v>
      </c>
      <c r="B250" s="21"/>
      <c r="C250" s="21"/>
      <c r="D250" s="21"/>
      <c r="E250" s="24">
        <f t="shared" si="10"/>
        <v>0</v>
      </c>
      <c r="F250" s="26">
        <f t="shared" si="11"/>
        <v>0</v>
      </c>
      <c r="G250" s="24"/>
      <c r="H250" s="26"/>
      <c r="I250" s="24"/>
      <c r="J250" s="26"/>
      <c r="K250" s="24"/>
      <c r="L250" s="26"/>
      <c r="M250" s="21"/>
      <c r="N250" s="21"/>
    </row>
    <row r="251" spans="1:14" x14ac:dyDescent="0.2">
      <c r="A251" s="21" t="s">
        <v>237</v>
      </c>
      <c r="B251" s="21"/>
      <c r="C251" s="21"/>
      <c r="D251" s="21"/>
      <c r="E251" s="24">
        <f t="shared" si="10"/>
        <v>0</v>
      </c>
      <c r="F251" s="26">
        <f t="shared" si="11"/>
        <v>0</v>
      </c>
      <c r="G251" s="24"/>
      <c r="H251" s="26"/>
      <c r="I251" s="24"/>
      <c r="J251" s="26"/>
      <c r="K251" s="24"/>
      <c r="L251" s="26"/>
      <c r="M251" s="21"/>
      <c r="N251" s="21"/>
    </row>
    <row r="252" spans="1:14" x14ac:dyDescent="0.2">
      <c r="A252" s="21" t="s">
        <v>238</v>
      </c>
      <c r="B252" s="21"/>
      <c r="C252" s="21"/>
      <c r="D252" s="21"/>
      <c r="E252" s="24">
        <f t="shared" si="10"/>
        <v>0</v>
      </c>
      <c r="F252" s="26">
        <f t="shared" si="11"/>
        <v>0</v>
      </c>
      <c r="G252" s="24"/>
      <c r="H252" s="26"/>
      <c r="I252" s="24"/>
      <c r="J252" s="26"/>
      <c r="K252" s="24"/>
      <c r="L252" s="26"/>
      <c r="M252" s="21"/>
      <c r="N252" s="21"/>
    </row>
    <row r="253" spans="1:14" x14ac:dyDescent="0.2">
      <c r="A253" s="21" t="s">
        <v>239</v>
      </c>
      <c r="B253" s="21"/>
      <c r="C253" s="21"/>
      <c r="D253" s="21"/>
      <c r="E253" s="24">
        <f t="shared" si="10"/>
        <v>0</v>
      </c>
      <c r="F253" s="26">
        <f t="shared" si="11"/>
        <v>0</v>
      </c>
      <c r="G253" s="24"/>
      <c r="H253" s="26"/>
      <c r="I253" s="24"/>
      <c r="J253" s="26"/>
      <c r="K253" s="24"/>
      <c r="L253" s="26"/>
      <c r="M253" s="21"/>
      <c r="N253" s="21"/>
    </row>
    <row r="254" spans="1:14" x14ac:dyDescent="0.2">
      <c r="A254" s="21" t="s">
        <v>240</v>
      </c>
      <c r="B254" s="21"/>
      <c r="C254" s="21"/>
      <c r="D254" s="21"/>
      <c r="E254" s="24">
        <f t="shared" si="10"/>
        <v>0</v>
      </c>
      <c r="F254" s="26">
        <f t="shared" si="11"/>
        <v>0</v>
      </c>
      <c r="G254" s="24"/>
      <c r="H254" s="26"/>
      <c r="I254" s="24"/>
      <c r="J254" s="26"/>
      <c r="K254" s="24"/>
      <c r="L254" s="26"/>
      <c r="M254" s="21"/>
      <c r="N254" s="21"/>
    </row>
    <row r="255" spans="1:14" x14ac:dyDescent="0.2">
      <c r="A255" s="21" t="s">
        <v>241</v>
      </c>
      <c r="B255" s="21"/>
      <c r="C255" s="21"/>
      <c r="D255" s="21"/>
      <c r="E255" s="24">
        <f t="shared" si="10"/>
        <v>0</v>
      </c>
      <c r="F255" s="26">
        <f t="shared" si="11"/>
        <v>0</v>
      </c>
      <c r="G255" s="24"/>
      <c r="H255" s="26"/>
      <c r="I255" s="24"/>
      <c r="J255" s="26"/>
      <c r="K255" s="24"/>
      <c r="L255" s="26"/>
      <c r="M255" s="21"/>
      <c r="N255" s="21"/>
    </row>
    <row r="256" spans="1:14" x14ac:dyDescent="0.2">
      <c r="A256" s="21" t="s">
        <v>242</v>
      </c>
      <c r="B256" s="21"/>
      <c r="C256" s="21"/>
      <c r="D256" s="21"/>
      <c r="E256" s="24">
        <f t="shared" si="10"/>
        <v>0</v>
      </c>
      <c r="F256" s="26">
        <f t="shared" si="11"/>
        <v>0</v>
      </c>
      <c r="G256" s="24"/>
      <c r="H256" s="26"/>
      <c r="I256" s="24"/>
      <c r="J256" s="26"/>
      <c r="K256" s="24"/>
      <c r="L256" s="26"/>
      <c r="M256" s="21"/>
      <c r="N256" s="21"/>
    </row>
    <row r="257" spans="1:14" x14ac:dyDescent="0.2">
      <c r="A257" s="21" t="s">
        <v>243</v>
      </c>
      <c r="B257" s="21"/>
      <c r="C257" s="21"/>
      <c r="D257" s="21"/>
      <c r="E257" s="24">
        <f t="shared" si="10"/>
        <v>0</v>
      </c>
      <c r="F257" s="26">
        <f t="shared" si="11"/>
        <v>0</v>
      </c>
      <c r="G257" s="24"/>
      <c r="H257" s="26"/>
      <c r="I257" s="24"/>
      <c r="J257" s="26"/>
      <c r="K257" s="24"/>
      <c r="L257" s="26"/>
      <c r="M257" s="21"/>
      <c r="N257" s="21"/>
    </row>
    <row r="258" spans="1:14" x14ac:dyDescent="0.2">
      <c r="A258" s="21" t="s">
        <v>244</v>
      </c>
      <c r="B258" s="21"/>
      <c r="C258" s="21"/>
      <c r="D258" s="21"/>
      <c r="E258" s="24">
        <f t="shared" si="10"/>
        <v>0</v>
      </c>
      <c r="F258" s="26">
        <f t="shared" si="11"/>
        <v>0</v>
      </c>
      <c r="G258" s="24"/>
      <c r="H258" s="26"/>
      <c r="I258" s="24"/>
      <c r="J258" s="26"/>
      <c r="K258" s="24"/>
      <c r="L258" s="26"/>
      <c r="M258" s="21"/>
      <c r="N258" s="21"/>
    </row>
    <row r="259" spans="1:14" x14ac:dyDescent="0.2">
      <c r="A259" s="21" t="s">
        <v>245</v>
      </c>
      <c r="B259" s="21"/>
      <c r="C259" s="21"/>
      <c r="D259" s="21"/>
      <c r="E259" s="24">
        <f t="shared" si="10"/>
        <v>0</v>
      </c>
      <c r="F259" s="26">
        <f t="shared" si="11"/>
        <v>0</v>
      </c>
      <c r="G259" s="24"/>
      <c r="H259" s="26"/>
      <c r="I259" s="24"/>
      <c r="J259" s="26"/>
      <c r="K259" s="24"/>
      <c r="L259" s="26"/>
      <c r="M259" s="21"/>
      <c r="N259" s="21"/>
    </row>
    <row r="260" spans="1:14" x14ac:dyDescent="0.2">
      <c r="A260" s="21" t="s">
        <v>246</v>
      </c>
      <c r="B260" s="21"/>
      <c r="C260" s="21"/>
      <c r="D260" s="21"/>
      <c r="E260" s="24">
        <f t="shared" si="10"/>
        <v>0</v>
      </c>
      <c r="F260" s="26">
        <f t="shared" si="11"/>
        <v>0</v>
      </c>
      <c r="G260" s="24"/>
      <c r="H260" s="26"/>
      <c r="I260" s="24"/>
      <c r="J260" s="26"/>
      <c r="K260" s="24"/>
      <c r="L260" s="26"/>
      <c r="M260" s="21"/>
      <c r="N260" s="21"/>
    </row>
    <row r="261" spans="1:14" x14ac:dyDescent="0.2">
      <c r="A261" s="21" t="s">
        <v>247</v>
      </c>
      <c r="B261" s="21"/>
      <c r="C261" s="21"/>
      <c r="D261" s="21"/>
      <c r="E261" s="24">
        <f t="shared" si="10"/>
        <v>0</v>
      </c>
      <c r="F261" s="26">
        <f t="shared" si="11"/>
        <v>0</v>
      </c>
      <c r="G261" s="24"/>
      <c r="H261" s="26"/>
      <c r="I261" s="24"/>
      <c r="J261" s="26"/>
      <c r="K261" s="24"/>
      <c r="L261" s="26"/>
      <c r="M261" s="21"/>
      <c r="N261" s="21"/>
    </row>
    <row r="262" spans="1:14" x14ac:dyDescent="0.2">
      <c r="A262" s="21" t="s">
        <v>248</v>
      </c>
      <c r="B262" s="21"/>
      <c r="C262" s="21"/>
      <c r="D262" s="21"/>
      <c r="E262" s="24">
        <f t="shared" si="10"/>
        <v>0</v>
      </c>
      <c r="F262" s="26">
        <f t="shared" si="11"/>
        <v>0</v>
      </c>
      <c r="G262" s="24"/>
      <c r="H262" s="26"/>
      <c r="I262" s="24"/>
      <c r="J262" s="26"/>
      <c r="K262" s="24"/>
      <c r="L262" s="26"/>
      <c r="M262" s="21"/>
      <c r="N262" s="21"/>
    </row>
    <row r="263" spans="1:14" x14ac:dyDescent="0.2">
      <c r="A263" s="21" t="s">
        <v>249</v>
      </c>
      <c r="B263" s="21"/>
      <c r="C263" s="21"/>
      <c r="D263" s="21"/>
      <c r="E263" s="24">
        <f t="shared" si="10"/>
        <v>0</v>
      </c>
      <c r="F263" s="26">
        <f t="shared" si="11"/>
        <v>0</v>
      </c>
      <c r="G263" s="24"/>
      <c r="H263" s="26"/>
      <c r="I263" s="24"/>
      <c r="J263" s="26"/>
      <c r="K263" s="24"/>
      <c r="L263" s="26"/>
      <c r="M263" s="21"/>
      <c r="N263" s="21"/>
    </row>
    <row r="264" spans="1:14" x14ac:dyDescent="0.2">
      <c r="A264" s="21" t="s">
        <v>250</v>
      </c>
      <c r="B264" s="21"/>
      <c r="C264" s="21"/>
      <c r="D264" s="21"/>
      <c r="E264" s="24">
        <f t="shared" si="10"/>
        <v>0</v>
      </c>
      <c r="F264" s="26">
        <f t="shared" si="11"/>
        <v>0</v>
      </c>
      <c r="G264" s="24"/>
      <c r="H264" s="26"/>
      <c r="I264" s="24"/>
      <c r="J264" s="26"/>
      <c r="K264" s="24"/>
      <c r="L264" s="26"/>
      <c r="M264" s="21"/>
      <c r="N264" s="21"/>
    </row>
    <row r="265" spans="1:14" x14ac:dyDescent="0.2">
      <c r="A265" s="21" t="s">
        <v>251</v>
      </c>
      <c r="B265" s="21"/>
      <c r="C265" s="21"/>
      <c r="D265" s="21"/>
      <c r="E265" s="24">
        <f t="shared" si="10"/>
        <v>0</v>
      </c>
      <c r="F265" s="26">
        <f t="shared" si="11"/>
        <v>0</v>
      </c>
      <c r="G265" s="24"/>
      <c r="H265" s="26"/>
      <c r="I265" s="24"/>
      <c r="J265" s="26"/>
      <c r="K265" s="24"/>
      <c r="L265" s="26"/>
      <c r="M265" s="21"/>
      <c r="N265" s="21"/>
    </row>
    <row r="266" spans="1:14" x14ac:dyDescent="0.2">
      <c r="A266" s="21" t="s">
        <v>252</v>
      </c>
      <c r="B266" s="21"/>
      <c r="C266" s="21"/>
      <c r="D266" s="21"/>
      <c r="E266" s="24">
        <f t="shared" si="10"/>
        <v>0</v>
      </c>
      <c r="F266" s="26">
        <f t="shared" si="11"/>
        <v>0</v>
      </c>
      <c r="G266" s="24"/>
      <c r="H266" s="26"/>
      <c r="I266" s="24"/>
      <c r="J266" s="26"/>
      <c r="K266" s="24"/>
      <c r="L266" s="26"/>
      <c r="M266" s="21"/>
      <c r="N266" s="21"/>
    </row>
    <row r="267" spans="1:14" x14ac:dyDescent="0.2">
      <c r="A267" s="21" t="s">
        <v>253</v>
      </c>
      <c r="B267" s="21"/>
      <c r="C267" s="21"/>
      <c r="D267" s="21"/>
      <c r="E267" s="24">
        <f t="shared" si="10"/>
        <v>0</v>
      </c>
      <c r="F267" s="26">
        <f t="shared" si="11"/>
        <v>0</v>
      </c>
      <c r="G267" s="24"/>
      <c r="H267" s="26"/>
      <c r="I267" s="24"/>
      <c r="J267" s="26"/>
      <c r="K267" s="24"/>
      <c r="L267" s="26"/>
      <c r="M267" s="21"/>
      <c r="N267" s="21"/>
    </row>
    <row r="268" spans="1:14" x14ac:dyDescent="0.2">
      <c r="A268" s="21" t="s">
        <v>254</v>
      </c>
      <c r="B268" s="21"/>
      <c r="C268" s="21"/>
      <c r="D268" s="21"/>
      <c r="E268" s="24">
        <f t="shared" si="10"/>
        <v>0</v>
      </c>
      <c r="F268" s="26">
        <f t="shared" si="11"/>
        <v>0</v>
      </c>
      <c r="G268" s="24"/>
      <c r="H268" s="26"/>
      <c r="I268" s="24"/>
      <c r="J268" s="26"/>
      <c r="K268" s="24"/>
      <c r="L268" s="26"/>
      <c r="M268" s="21"/>
      <c r="N268" s="21"/>
    </row>
    <row r="269" spans="1:14" x14ac:dyDescent="0.2">
      <c r="A269" s="21" t="s">
        <v>255</v>
      </c>
      <c r="B269" s="21"/>
      <c r="C269" s="21"/>
      <c r="D269" s="21"/>
      <c r="E269" s="24">
        <f t="shared" si="10"/>
        <v>0</v>
      </c>
      <c r="F269" s="26">
        <f t="shared" si="11"/>
        <v>0</v>
      </c>
      <c r="G269" s="24"/>
      <c r="H269" s="26"/>
      <c r="I269" s="24"/>
      <c r="J269" s="26"/>
      <c r="K269" s="24"/>
      <c r="L269" s="26"/>
      <c r="M269" s="21"/>
      <c r="N269" s="21"/>
    </row>
    <row r="270" spans="1:14" x14ac:dyDescent="0.2">
      <c r="E270" s="1"/>
      <c r="F270" s="1"/>
      <c r="G270" s="1"/>
      <c r="H270" s="1"/>
      <c r="I270" s="1"/>
      <c r="J270" s="1"/>
      <c r="K270" s="1"/>
      <c r="L270" s="1"/>
    </row>
    <row r="271" spans="1:14" ht="13.5" thickBot="1" x14ac:dyDescent="0.25">
      <c r="A271" s="27"/>
      <c r="B271" s="28"/>
      <c r="C271" s="27"/>
      <c r="D271" s="27"/>
      <c r="E271" s="59"/>
      <c r="F271" s="60"/>
      <c r="G271" s="31"/>
      <c r="H271" s="31"/>
      <c r="I271" s="31"/>
      <c r="J271" s="31"/>
      <c r="K271" s="31"/>
      <c r="L271" s="31"/>
      <c r="M271" s="27"/>
    </row>
    <row r="272" spans="1:14" ht="13.5" thickTop="1" x14ac:dyDescent="0.2">
      <c r="E272" s="32">
        <f t="shared" ref="E272:L272" si="12">SUM(E48:E269)</f>
        <v>98015.150000000009</v>
      </c>
      <c r="F272" s="33">
        <f t="shared" si="12"/>
        <v>101991.98</v>
      </c>
      <c r="G272" s="32">
        <f>SUM(G48:G269)</f>
        <v>23896</v>
      </c>
      <c r="H272" s="33">
        <f t="shared" si="12"/>
        <v>19304</v>
      </c>
      <c r="I272" s="32">
        <f>SUM(I48:I269)</f>
        <v>130539.67000000004</v>
      </c>
      <c r="J272" s="33">
        <f t="shared" si="12"/>
        <v>82687.98000000001</v>
      </c>
      <c r="K272" s="34">
        <f t="shared" si="12"/>
        <v>54700.959999999999</v>
      </c>
      <c r="L272" s="33">
        <f t="shared" si="12"/>
        <v>0</v>
      </c>
    </row>
    <row r="274" spans="1:13" x14ac:dyDescent="0.2">
      <c r="E274" s="12" t="s">
        <v>27</v>
      </c>
      <c r="F274" s="12"/>
      <c r="G274" s="12" t="s">
        <v>28</v>
      </c>
      <c r="H274" s="12"/>
      <c r="I274" s="12" t="s">
        <v>29</v>
      </c>
      <c r="J274" s="12"/>
      <c r="K274" s="12" t="s">
        <v>30</v>
      </c>
      <c r="L274" s="12" t="s">
        <v>31</v>
      </c>
    </row>
    <row r="275" spans="1:13" x14ac:dyDescent="0.2">
      <c r="A275" s="12" t="s">
        <v>17</v>
      </c>
      <c r="B275" s="12" t="s">
        <v>18</v>
      </c>
      <c r="C275" s="12" t="s">
        <v>19</v>
      </c>
      <c r="E275" s="23" t="s">
        <v>38</v>
      </c>
      <c r="F275" s="25" t="s">
        <v>39</v>
      </c>
      <c r="G275" t="s">
        <v>38</v>
      </c>
      <c r="H275" t="s">
        <v>39</v>
      </c>
      <c r="I275" t="s">
        <v>38</v>
      </c>
      <c r="J275" t="s">
        <v>39</v>
      </c>
      <c r="K275" t="s">
        <v>38</v>
      </c>
      <c r="L275" t="s">
        <v>39</v>
      </c>
      <c r="M275" s="12" t="s">
        <v>20</v>
      </c>
    </row>
  </sheetData>
  <phoneticPr fontId="0" type="noConversion"/>
  <conditionalFormatting sqref="E11:E38">
    <cfRule type="cellIs" dxfId="11" priority="1" stopIfTrue="1" operator="greaterThan">
      <formula>0</formula>
    </cfRule>
    <cfRule type="cellIs" dxfId="10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 enableFormatConditionsCalculation="0">
    <tabColor rgb="FFCCFF99"/>
    <pageSetUpPr fitToPage="1"/>
  </sheetPr>
  <dimension ref="A4:L41"/>
  <sheetViews>
    <sheetView tabSelected="1" workbookViewId="0"/>
  </sheetViews>
  <sheetFormatPr baseColWidth="10" defaultRowHeight="12.75" x14ac:dyDescent="0.2"/>
  <cols>
    <col min="1" max="1" width="6.85546875" customWidth="1"/>
    <col min="2" max="2" width="26.5703125" customWidth="1"/>
    <col min="6" max="6" width="2.5703125" style="4" customWidth="1"/>
    <col min="10" max="10" width="2.140625" customWidth="1"/>
    <col min="11" max="11" width="13.28515625" bestFit="1" customWidth="1"/>
  </cols>
  <sheetData>
    <row r="4" spans="1:12" ht="27" thickBot="1" x14ac:dyDescent="0.45">
      <c r="A4" s="108"/>
      <c r="B4" s="108" t="s">
        <v>522</v>
      </c>
      <c r="C4" s="108"/>
      <c r="D4" s="108"/>
      <c r="E4" s="108"/>
      <c r="F4" s="5"/>
      <c r="G4" s="5" t="s">
        <v>523</v>
      </c>
      <c r="H4" s="5"/>
      <c r="I4" s="5"/>
      <c r="J4" s="5"/>
      <c r="K4" s="5"/>
    </row>
    <row r="5" spans="1:12" ht="13.5" thickBot="1" x14ac:dyDescent="0.25">
      <c r="A5" s="109"/>
      <c r="B5" s="110"/>
      <c r="C5" s="110" t="s">
        <v>0</v>
      </c>
      <c r="D5" s="110" t="s">
        <v>1</v>
      </c>
      <c r="E5" s="110" t="s">
        <v>2</v>
      </c>
      <c r="F5" s="93"/>
      <c r="G5" s="135" t="s">
        <v>0</v>
      </c>
      <c r="H5" s="135" t="s">
        <v>1</v>
      </c>
      <c r="I5" s="135" t="s">
        <v>2</v>
      </c>
      <c r="J5" s="94"/>
      <c r="K5" s="135" t="s">
        <v>442</v>
      </c>
    </row>
    <row r="6" spans="1:12" x14ac:dyDescent="0.2">
      <c r="A6" s="102">
        <v>1</v>
      </c>
      <c r="B6" s="103" t="s">
        <v>3</v>
      </c>
      <c r="C6" s="7"/>
      <c r="D6" s="7">
        <v>7600</v>
      </c>
      <c r="E6" s="7">
        <f>C6-D6</f>
        <v>-7600</v>
      </c>
      <c r="F6" s="95"/>
      <c r="G6" s="8">
        <f>REGNSKAP_2014!C11</f>
        <v>0</v>
      </c>
      <c r="H6" s="8">
        <f>REGNSKAP_2014!D11</f>
        <v>0</v>
      </c>
      <c r="I6" s="8">
        <f>G6-H6</f>
        <v>0</v>
      </c>
      <c r="J6" s="95"/>
      <c r="K6" s="6">
        <f>I6-E6</f>
        <v>7600</v>
      </c>
      <c r="L6" s="21"/>
    </row>
    <row r="7" spans="1:12" x14ac:dyDescent="0.2">
      <c r="A7" s="11">
        <v>2</v>
      </c>
      <c r="B7" s="10" t="s">
        <v>4</v>
      </c>
      <c r="C7" s="2"/>
      <c r="D7" s="2">
        <v>2500</v>
      </c>
      <c r="E7" s="2">
        <f>C7-D7</f>
        <v>-2500</v>
      </c>
      <c r="F7" s="95"/>
      <c r="G7" s="8">
        <f>REGNSKAP_2014!C12</f>
        <v>5000</v>
      </c>
      <c r="H7" s="8">
        <f>REGNSKAP_2014!D12</f>
        <v>7400</v>
      </c>
      <c r="I7" s="3">
        <f t="shared" ref="I7:I29" si="0">G7-H7</f>
        <v>-2400</v>
      </c>
      <c r="J7" s="95"/>
      <c r="K7" s="6">
        <f t="shared" ref="K7:K32" si="1">I7-E7</f>
        <v>100</v>
      </c>
      <c r="L7" s="157"/>
    </row>
    <row r="8" spans="1:12" x14ac:dyDescent="0.2">
      <c r="A8" s="102">
        <v>3</v>
      </c>
      <c r="B8" s="10" t="s">
        <v>5</v>
      </c>
      <c r="C8" s="2"/>
      <c r="D8" s="2">
        <v>7800</v>
      </c>
      <c r="E8" s="2">
        <f t="shared" ref="E8:E33" si="2">C8-D8</f>
        <v>-7800</v>
      </c>
      <c r="F8" s="95"/>
      <c r="G8" s="8">
        <f>REGNSKAP_2014!C13</f>
        <v>0</v>
      </c>
      <c r="H8" s="8">
        <f>REGNSKAP_2014!D13</f>
        <v>4400</v>
      </c>
      <c r="I8" s="3">
        <f t="shared" si="0"/>
        <v>-4400</v>
      </c>
      <c r="J8" s="95"/>
      <c r="K8" s="6">
        <f t="shared" si="1"/>
        <v>3400</v>
      </c>
      <c r="L8" s="157"/>
    </row>
    <row r="9" spans="1:12" x14ac:dyDescent="0.2">
      <c r="A9" s="11">
        <v>4</v>
      </c>
      <c r="B9" s="10" t="s">
        <v>6</v>
      </c>
      <c r="C9" s="2"/>
      <c r="D9" s="2">
        <v>500</v>
      </c>
      <c r="E9" s="2">
        <f t="shared" si="2"/>
        <v>-500</v>
      </c>
      <c r="F9" s="95"/>
      <c r="G9" s="8">
        <f>REGNSKAP_2014!C14</f>
        <v>0</v>
      </c>
      <c r="H9" s="8">
        <f>REGNSKAP_2014!D14</f>
        <v>440</v>
      </c>
      <c r="I9" s="3">
        <f t="shared" si="0"/>
        <v>-440</v>
      </c>
      <c r="J9" s="95"/>
      <c r="K9" s="6">
        <f t="shared" si="1"/>
        <v>60</v>
      </c>
      <c r="L9" s="21"/>
    </row>
    <row r="10" spans="1:12" x14ac:dyDescent="0.2">
      <c r="A10" s="102">
        <v>5</v>
      </c>
      <c r="B10" s="10" t="s">
        <v>15</v>
      </c>
      <c r="C10" s="2">
        <v>12000</v>
      </c>
      <c r="D10" s="2">
        <v>16000</v>
      </c>
      <c r="E10" s="2">
        <f t="shared" si="2"/>
        <v>-4000</v>
      </c>
      <c r="F10" s="95"/>
      <c r="G10" s="8">
        <f>REGNSKAP_2014!C15</f>
        <v>0</v>
      </c>
      <c r="H10" s="8">
        <f>REGNSKAP_2014!D15</f>
        <v>0</v>
      </c>
      <c r="I10" s="3">
        <f t="shared" si="0"/>
        <v>0</v>
      </c>
      <c r="J10" s="95"/>
      <c r="K10" s="6">
        <f t="shared" si="1"/>
        <v>4000</v>
      </c>
      <c r="L10" s="21"/>
    </row>
    <row r="11" spans="1:12" x14ac:dyDescent="0.2">
      <c r="A11" s="11">
        <v>6</v>
      </c>
      <c r="B11" s="10" t="s">
        <v>7</v>
      </c>
      <c r="C11" s="2">
        <v>8000</v>
      </c>
      <c r="D11" s="2">
        <v>28500</v>
      </c>
      <c r="E11" s="2">
        <f t="shared" si="2"/>
        <v>-20500</v>
      </c>
      <c r="F11" s="95"/>
      <c r="G11" s="8">
        <f>REGNSKAP_2014!C16</f>
        <v>5110</v>
      </c>
      <c r="H11" s="8">
        <f>REGNSKAP_2014!D16</f>
        <v>12817</v>
      </c>
      <c r="I11" s="3">
        <f t="shared" si="0"/>
        <v>-7707</v>
      </c>
      <c r="J11" s="95"/>
      <c r="K11" s="6">
        <f t="shared" si="1"/>
        <v>12793</v>
      </c>
      <c r="L11" s="21"/>
    </row>
    <row r="12" spans="1:12" x14ac:dyDescent="0.2">
      <c r="A12" s="102">
        <v>7</v>
      </c>
      <c r="B12" s="10" t="s">
        <v>459</v>
      </c>
      <c r="C12" s="2"/>
      <c r="D12" s="2">
        <v>35000</v>
      </c>
      <c r="E12" s="2">
        <f t="shared" si="2"/>
        <v>-35000</v>
      </c>
      <c r="F12" s="95"/>
      <c r="G12" s="8">
        <f>REGNSKAP_2014!C17</f>
        <v>0</v>
      </c>
      <c r="H12" s="8">
        <f>REGNSKAP_2014!D17</f>
        <v>33000</v>
      </c>
      <c r="I12" s="3">
        <f t="shared" si="0"/>
        <v>-33000</v>
      </c>
      <c r="J12" s="95"/>
      <c r="K12" s="6">
        <f t="shared" si="1"/>
        <v>2000</v>
      </c>
      <c r="L12" s="21"/>
    </row>
    <row r="13" spans="1:12" x14ac:dyDescent="0.2">
      <c r="A13" s="11">
        <v>8</v>
      </c>
      <c r="B13" s="10" t="s">
        <v>8</v>
      </c>
      <c r="C13" s="2"/>
      <c r="D13" s="2">
        <v>1000</v>
      </c>
      <c r="E13" s="2">
        <f t="shared" si="2"/>
        <v>-1000</v>
      </c>
      <c r="F13" s="95"/>
      <c r="G13" s="8">
        <f>REGNSKAP_2014!C18</f>
        <v>0</v>
      </c>
      <c r="H13" s="8">
        <f>REGNSKAP_2014!D18</f>
        <v>247</v>
      </c>
      <c r="I13" s="3">
        <f t="shared" si="0"/>
        <v>-247</v>
      </c>
      <c r="J13" s="95"/>
      <c r="K13" s="6">
        <f t="shared" si="1"/>
        <v>753</v>
      </c>
      <c r="L13" s="21"/>
    </row>
    <row r="14" spans="1:12" x14ac:dyDescent="0.2">
      <c r="A14" s="102">
        <v>9</v>
      </c>
      <c r="B14" s="10" t="s">
        <v>460</v>
      </c>
      <c r="C14" s="2"/>
      <c r="D14" s="2">
        <v>3000</v>
      </c>
      <c r="E14" s="2">
        <f t="shared" si="2"/>
        <v>-3000</v>
      </c>
      <c r="F14" s="95"/>
      <c r="G14" s="8">
        <f>REGNSKAP_2014!C19</f>
        <v>0</v>
      </c>
      <c r="H14" s="8">
        <f>REGNSKAP_2014!D19</f>
        <v>2776.31</v>
      </c>
      <c r="I14" s="3">
        <f t="shared" si="0"/>
        <v>-2776.31</v>
      </c>
      <c r="J14" s="95"/>
      <c r="K14" s="6">
        <f t="shared" si="1"/>
        <v>223.69000000000005</v>
      </c>
      <c r="L14" s="157"/>
    </row>
    <row r="15" spans="1:12" x14ac:dyDescent="0.2">
      <c r="A15" s="11">
        <v>10</v>
      </c>
      <c r="B15" s="10" t="s">
        <v>10</v>
      </c>
      <c r="C15" s="2"/>
      <c r="D15" s="2">
        <v>5200</v>
      </c>
      <c r="E15" s="2">
        <f t="shared" si="2"/>
        <v>-5200</v>
      </c>
      <c r="F15" s="95"/>
      <c r="G15" s="8">
        <f>REGNSKAP_2014!C20</f>
        <v>0</v>
      </c>
      <c r="H15" s="8">
        <f>REGNSKAP_2014!D20</f>
        <v>5200</v>
      </c>
      <c r="I15" s="3">
        <f t="shared" si="0"/>
        <v>-5200</v>
      </c>
      <c r="J15" s="95"/>
      <c r="K15" s="6">
        <f t="shared" si="1"/>
        <v>0</v>
      </c>
      <c r="L15" s="21"/>
    </row>
    <row r="16" spans="1:12" x14ac:dyDescent="0.2">
      <c r="A16" s="102">
        <v>11</v>
      </c>
      <c r="B16" s="10" t="s">
        <v>461</v>
      </c>
      <c r="C16" s="2">
        <v>30700</v>
      </c>
      <c r="D16" s="2">
        <v>26000</v>
      </c>
      <c r="E16" s="2">
        <f t="shared" si="2"/>
        <v>4700</v>
      </c>
      <c r="F16" s="95"/>
      <c r="G16" s="8">
        <f>REGNSKAP_2014!C21</f>
        <v>10466.4</v>
      </c>
      <c r="H16" s="8">
        <f>REGNSKAP_2014!D21</f>
        <v>12903.169999999998</v>
      </c>
      <c r="I16" s="3">
        <f t="shared" si="0"/>
        <v>-2436.7699999999986</v>
      </c>
      <c r="J16" s="95"/>
      <c r="K16" s="6">
        <f t="shared" si="1"/>
        <v>-7136.7699999999986</v>
      </c>
    </row>
    <row r="17" spans="1:12" x14ac:dyDescent="0.2">
      <c r="A17" s="11">
        <v>12</v>
      </c>
      <c r="B17" s="10" t="s">
        <v>462</v>
      </c>
      <c r="C17" s="2">
        <v>15300</v>
      </c>
      <c r="D17" s="2">
        <v>13000</v>
      </c>
      <c r="E17" s="2">
        <f t="shared" si="2"/>
        <v>2300</v>
      </c>
      <c r="F17" s="95"/>
      <c r="G17" s="8">
        <f>REGNSKAP_2014!C22</f>
        <v>3025</v>
      </c>
      <c r="H17" s="8">
        <f>REGNSKAP_2014!D22</f>
        <v>1557</v>
      </c>
      <c r="I17" s="3">
        <f t="shared" si="0"/>
        <v>1468</v>
      </c>
      <c r="J17" s="95"/>
      <c r="K17" s="6">
        <f t="shared" si="1"/>
        <v>-832</v>
      </c>
    </row>
    <row r="18" spans="1:12" x14ac:dyDescent="0.2">
      <c r="A18" s="11">
        <v>14</v>
      </c>
      <c r="B18" s="10" t="s">
        <v>463</v>
      </c>
      <c r="C18" s="2">
        <v>3000</v>
      </c>
      <c r="D18" s="2">
        <v>2000</v>
      </c>
      <c r="E18" s="2">
        <f t="shared" si="2"/>
        <v>1000</v>
      </c>
      <c r="F18" s="95"/>
      <c r="G18" s="8">
        <f>REGNSKAP_2014!C23</f>
        <v>0</v>
      </c>
      <c r="H18" s="8">
        <f>REGNSKAP_2014!D23</f>
        <v>0</v>
      </c>
      <c r="I18" s="3">
        <f t="shared" si="0"/>
        <v>0</v>
      </c>
      <c r="J18" s="95"/>
      <c r="K18" s="6">
        <f t="shared" si="1"/>
        <v>-1000</v>
      </c>
      <c r="L18" s="21"/>
    </row>
    <row r="19" spans="1:12" x14ac:dyDescent="0.2">
      <c r="A19" s="102">
        <v>15</v>
      </c>
      <c r="B19" s="10" t="s">
        <v>9</v>
      </c>
      <c r="C19" s="2">
        <v>8000</v>
      </c>
      <c r="D19" s="2"/>
      <c r="E19" s="2">
        <f t="shared" si="2"/>
        <v>8000</v>
      </c>
      <c r="F19" s="95"/>
      <c r="G19" s="8">
        <f>REGNSKAP_2014!C24</f>
        <v>8250</v>
      </c>
      <c r="H19" s="8">
        <f>REGNSKAP_2014!D24</f>
        <v>0</v>
      </c>
      <c r="I19" s="3">
        <f t="shared" si="0"/>
        <v>8250</v>
      </c>
      <c r="J19" s="95"/>
      <c r="K19" s="6">
        <f t="shared" si="1"/>
        <v>250</v>
      </c>
      <c r="L19" s="21"/>
    </row>
    <row r="20" spans="1:12" x14ac:dyDescent="0.2">
      <c r="A20" s="11">
        <v>16</v>
      </c>
      <c r="B20" s="10" t="s">
        <v>659</v>
      </c>
      <c r="C20" s="111">
        <v>70000</v>
      </c>
      <c r="D20" s="2"/>
      <c r="E20" s="2">
        <f t="shared" si="2"/>
        <v>70000</v>
      </c>
      <c r="F20" s="95"/>
      <c r="G20" s="8">
        <f>REGNSKAP_2014!C25</f>
        <v>40000</v>
      </c>
      <c r="H20" s="8">
        <f>REGNSKAP_2014!D25</f>
        <v>0</v>
      </c>
      <c r="I20" s="3">
        <f t="shared" si="0"/>
        <v>40000</v>
      </c>
      <c r="J20" s="95"/>
      <c r="K20" s="6">
        <f t="shared" si="1"/>
        <v>-30000</v>
      </c>
    </row>
    <row r="21" spans="1:12" x14ac:dyDescent="0.2">
      <c r="A21" s="102">
        <v>17</v>
      </c>
      <c r="B21" s="10" t="s">
        <v>16</v>
      </c>
      <c r="C21" s="2"/>
      <c r="D21" s="2"/>
      <c r="E21" s="2">
        <f t="shared" si="2"/>
        <v>0</v>
      </c>
      <c r="F21" s="95"/>
      <c r="G21" s="8">
        <f>REGNSKAP_2014!C26</f>
        <v>0</v>
      </c>
      <c r="H21" s="8">
        <f>REGNSKAP_2014!D26</f>
        <v>0</v>
      </c>
      <c r="I21" s="3">
        <f t="shared" si="0"/>
        <v>0</v>
      </c>
      <c r="J21" s="95"/>
      <c r="K21" s="6">
        <f t="shared" si="1"/>
        <v>0</v>
      </c>
      <c r="L21" s="21"/>
    </row>
    <row r="22" spans="1:12" x14ac:dyDescent="0.2">
      <c r="A22" s="11">
        <v>18</v>
      </c>
      <c r="B22" s="10" t="s">
        <v>13</v>
      </c>
      <c r="C22" s="2"/>
      <c r="D22" s="2">
        <v>2500</v>
      </c>
      <c r="E22" s="2">
        <f t="shared" si="2"/>
        <v>-2500</v>
      </c>
      <c r="F22" s="95"/>
      <c r="G22" s="8">
        <f>REGNSKAP_2014!C27</f>
        <v>0</v>
      </c>
      <c r="H22" s="8">
        <f>REGNSKAP_2014!D27</f>
        <v>2266</v>
      </c>
      <c r="I22" s="3">
        <f t="shared" si="0"/>
        <v>-2266</v>
      </c>
      <c r="J22" s="95"/>
      <c r="K22" s="6">
        <f t="shared" si="1"/>
        <v>234</v>
      </c>
      <c r="L22" s="21"/>
    </row>
    <row r="23" spans="1:12" x14ac:dyDescent="0.2">
      <c r="A23" s="102">
        <v>19</v>
      </c>
      <c r="B23" s="10" t="s">
        <v>465</v>
      </c>
      <c r="C23" s="2"/>
      <c r="D23" s="2">
        <v>2000</v>
      </c>
      <c r="E23" s="2">
        <f t="shared" si="2"/>
        <v>-2000</v>
      </c>
      <c r="F23" s="95"/>
      <c r="G23" s="8">
        <f>REGNSKAP_2014!C28</f>
        <v>0</v>
      </c>
      <c r="H23" s="8">
        <f>REGNSKAP_2014!D28</f>
        <v>0</v>
      </c>
      <c r="I23" s="3">
        <f t="shared" si="0"/>
        <v>0</v>
      </c>
      <c r="J23" s="95"/>
      <c r="K23" s="6">
        <f t="shared" si="1"/>
        <v>2000</v>
      </c>
      <c r="L23" s="21"/>
    </row>
    <row r="24" spans="1:12" x14ac:dyDescent="0.2">
      <c r="A24" s="102">
        <v>20</v>
      </c>
      <c r="B24" s="10" t="s">
        <v>466</v>
      </c>
      <c r="C24" s="2"/>
      <c r="D24" s="2">
        <v>100</v>
      </c>
      <c r="E24" s="2">
        <f t="shared" si="2"/>
        <v>-100</v>
      </c>
      <c r="F24" s="95"/>
      <c r="G24" s="8">
        <f>REGNSKAP_2014!C29</f>
        <v>0</v>
      </c>
      <c r="H24" s="8">
        <f>REGNSKAP_2014!D29</f>
        <v>0</v>
      </c>
      <c r="I24" s="3">
        <f t="shared" si="0"/>
        <v>0</v>
      </c>
      <c r="J24" s="95"/>
      <c r="K24" s="6">
        <f t="shared" si="1"/>
        <v>100</v>
      </c>
      <c r="L24" s="21"/>
    </row>
    <row r="25" spans="1:12" x14ac:dyDescent="0.2">
      <c r="A25" s="102">
        <v>21</v>
      </c>
      <c r="B25" s="10" t="s">
        <v>467</v>
      </c>
      <c r="C25" s="2">
        <v>3500</v>
      </c>
      <c r="D25" s="2"/>
      <c r="E25" s="2">
        <f t="shared" si="2"/>
        <v>3500</v>
      </c>
      <c r="F25" s="95"/>
      <c r="G25" s="8">
        <f>REGNSKAP_2014!C30</f>
        <v>6171</v>
      </c>
      <c r="H25" s="8">
        <f>REGNSKAP_2014!D30</f>
        <v>0</v>
      </c>
      <c r="I25" s="3">
        <f t="shared" si="0"/>
        <v>6171</v>
      </c>
      <c r="J25" s="95"/>
      <c r="K25" s="6">
        <f t="shared" si="1"/>
        <v>2671</v>
      </c>
    </row>
    <row r="26" spans="1:12" x14ac:dyDescent="0.2">
      <c r="A26" s="102">
        <v>22</v>
      </c>
      <c r="B26" s="10" t="s">
        <v>468</v>
      </c>
      <c r="C26" s="2">
        <v>700</v>
      </c>
      <c r="D26" s="2">
        <v>135</v>
      </c>
      <c r="E26" s="2">
        <f t="shared" si="2"/>
        <v>565</v>
      </c>
      <c r="F26" s="95"/>
      <c r="G26" s="8">
        <f>REGNSKAP_2014!C31</f>
        <v>1755.48</v>
      </c>
      <c r="H26" s="8">
        <f>REGNSKAP_2014!D31</f>
        <v>135</v>
      </c>
      <c r="I26" s="3">
        <f t="shared" si="0"/>
        <v>1620.48</v>
      </c>
      <c r="J26" s="95"/>
      <c r="K26" s="6">
        <f t="shared" si="1"/>
        <v>1055.48</v>
      </c>
      <c r="L26" s="21"/>
    </row>
    <row r="27" spans="1:12" x14ac:dyDescent="0.2">
      <c r="A27" s="102">
        <v>24</v>
      </c>
      <c r="B27" s="10" t="s">
        <v>11</v>
      </c>
      <c r="C27" s="2"/>
      <c r="D27" s="2">
        <v>100</v>
      </c>
      <c r="E27" s="2">
        <f t="shared" si="2"/>
        <v>-100</v>
      </c>
      <c r="F27" s="95"/>
      <c r="G27" s="8">
        <f>REGNSKAP_2014!C32</f>
        <v>0</v>
      </c>
      <c r="H27" s="8">
        <f>REGNSKAP_2014!D32</f>
        <v>121</v>
      </c>
      <c r="I27" s="3">
        <f t="shared" si="0"/>
        <v>-121</v>
      </c>
      <c r="J27" s="95"/>
      <c r="K27" s="6">
        <f t="shared" si="1"/>
        <v>-21</v>
      </c>
      <c r="L27" s="21"/>
    </row>
    <row r="28" spans="1:12" x14ac:dyDescent="0.2">
      <c r="A28" s="102">
        <v>25</v>
      </c>
      <c r="B28" s="10" t="s">
        <v>12</v>
      </c>
      <c r="C28" s="2">
        <v>700</v>
      </c>
      <c r="D28" s="2"/>
      <c r="E28" s="2">
        <f t="shared" si="2"/>
        <v>700</v>
      </c>
      <c r="F28" s="95"/>
      <c r="G28" s="8">
        <f>REGNSKAP_2014!C33</f>
        <v>567.27</v>
      </c>
      <c r="H28" s="8">
        <f>REGNSKAP_2014!D33</f>
        <v>0</v>
      </c>
      <c r="I28" s="3">
        <f t="shared" si="0"/>
        <v>567.27</v>
      </c>
      <c r="J28" s="95"/>
      <c r="K28" s="6">
        <f t="shared" si="1"/>
        <v>-132.73000000000002</v>
      </c>
    </row>
    <row r="29" spans="1:12" x14ac:dyDescent="0.2">
      <c r="A29" s="144">
        <v>26</v>
      </c>
      <c r="B29" s="104" t="s">
        <v>14</v>
      </c>
      <c r="C29" s="9"/>
      <c r="D29" s="9"/>
      <c r="E29" s="9">
        <f t="shared" si="2"/>
        <v>0</v>
      </c>
      <c r="F29" s="95"/>
      <c r="G29" s="140">
        <f>REGNSKAP_2014!C34</f>
        <v>120</v>
      </c>
      <c r="H29" s="140">
        <f>REGNSKAP_2014!D34</f>
        <v>1709.5</v>
      </c>
      <c r="I29" s="140">
        <f t="shared" si="0"/>
        <v>-1589.5</v>
      </c>
      <c r="J29" s="95"/>
      <c r="K29" s="141">
        <f t="shared" si="1"/>
        <v>-1589.5</v>
      </c>
      <c r="L29" s="21"/>
    </row>
    <row r="30" spans="1:12" x14ac:dyDescent="0.2">
      <c r="A30" s="11">
        <v>27</v>
      </c>
      <c r="B30" s="10" t="s">
        <v>519</v>
      </c>
      <c r="C30" s="2"/>
      <c r="D30" s="2">
        <v>1000</v>
      </c>
      <c r="E30" s="9">
        <f t="shared" si="2"/>
        <v>-1000</v>
      </c>
      <c r="F30" s="95"/>
      <c r="G30" s="140">
        <f>REGNSKAP_2014!C35</f>
        <v>0</v>
      </c>
      <c r="H30" s="140">
        <f>REGNSKAP_2014!D35</f>
        <v>0</v>
      </c>
      <c r="I30" s="140">
        <f t="shared" ref="I30:I32" si="3">G30-H30</f>
        <v>0</v>
      </c>
      <c r="J30" s="143"/>
      <c r="K30" s="141">
        <f t="shared" si="1"/>
        <v>1000</v>
      </c>
      <c r="L30" s="21"/>
    </row>
    <row r="31" spans="1:12" x14ac:dyDescent="0.2">
      <c r="A31" s="11">
        <v>28</v>
      </c>
      <c r="B31" s="10" t="s">
        <v>520</v>
      </c>
      <c r="C31" s="2">
        <v>3000</v>
      </c>
      <c r="D31" s="2"/>
      <c r="E31" s="9">
        <f t="shared" si="2"/>
        <v>3000</v>
      </c>
      <c r="F31" s="95"/>
      <c r="G31" s="140">
        <f>REGNSKAP_2014!C36</f>
        <v>1550</v>
      </c>
      <c r="H31" s="140">
        <f>REGNSKAP_2014!D36</f>
        <v>0</v>
      </c>
      <c r="I31" s="140">
        <f t="shared" si="3"/>
        <v>1550</v>
      </c>
      <c r="J31" s="143"/>
      <c r="K31" s="141">
        <f t="shared" si="1"/>
        <v>-1450</v>
      </c>
      <c r="L31" s="21"/>
    </row>
    <row r="32" spans="1:12" x14ac:dyDescent="0.2">
      <c r="A32" s="11">
        <v>29</v>
      </c>
      <c r="B32" s="10" t="s">
        <v>521</v>
      </c>
      <c r="C32" s="2"/>
      <c r="D32" s="2">
        <v>5000</v>
      </c>
      <c r="E32" s="9">
        <f t="shared" si="2"/>
        <v>-5000</v>
      </c>
      <c r="F32" s="95"/>
      <c r="G32" s="140">
        <f>REGNSKAP_2014!C37</f>
        <v>0</v>
      </c>
      <c r="H32" s="140">
        <f>REGNSKAP_2014!D37</f>
        <v>1020</v>
      </c>
      <c r="I32" s="140">
        <f t="shared" si="3"/>
        <v>-1020</v>
      </c>
      <c r="J32" s="143"/>
      <c r="K32" s="141">
        <f t="shared" si="1"/>
        <v>3980</v>
      </c>
      <c r="L32" s="21"/>
    </row>
    <row r="33" spans="1:11" ht="13.5" thickBot="1" x14ac:dyDescent="0.25">
      <c r="A33" s="145"/>
      <c r="B33" s="146" t="s">
        <v>471</v>
      </c>
      <c r="C33" s="146">
        <f>SUM(C6:C32)</f>
        <v>154900</v>
      </c>
      <c r="D33" s="146">
        <f>SUM(D6:D32)</f>
        <v>158935</v>
      </c>
      <c r="E33" s="147">
        <f t="shared" si="2"/>
        <v>-4035</v>
      </c>
      <c r="F33" s="95"/>
      <c r="G33" s="142">
        <f>SUM(G5:G32)</f>
        <v>82015.149999999994</v>
      </c>
      <c r="H33" s="142">
        <f>SUM(H5:H32)</f>
        <v>85991.98</v>
      </c>
      <c r="I33" s="142">
        <f>SUM(I5:I32)</f>
        <v>-3976.8299999999945</v>
      </c>
      <c r="J33" s="93"/>
      <c r="K33" s="142">
        <f>SUM(K6:K32)</f>
        <v>58.169999999998254</v>
      </c>
    </row>
    <row r="34" spans="1:11" x14ac:dyDescent="0.2">
      <c r="A34" s="101"/>
      <c r="B34" s="101"/>
      <c r="C34" s="101"/>
      <c r="D34" s="101"/>
      <c r="E34" s="101"/>
      <c r="F34" s="101"/>
      <c r="G34" s="106"/>
    </row>
    <row r="35" spans="1:11" x14ac:dyDescent="0.2">
      <c r="A35" s="101"/>
      <c r="B35" s="101"/>
      <c r="C35" s="101"/>
      <c r="D35" s="101"/>
      <c r="E35" s="101"/>
      <c r="F35" s="101"/>
      <c r="G35" s="106"/>
    </row>
    <row r="36" spans="1:11" x14ac:dyDescent="0.2">
      <c r="A36" s="101"/>
      <c r="B36" s="101" t="s">
        <v>518</v>
      </c>
      <c r="C36" s="101"/>
      <c r="D36" s="101"/>
      <c r="E36" s="101"/>
    </row>
    <row r="37" spans="1:11" x14ac:dyDescent="0.2">
      <c r="A37" s="101"/>
      <c r="B37" s="101" t="s">
        <v>258</v>
      </c>
      <c r="C37" s="139">
        <f>REGNSKAP_2014!F8</f>
        <v>4592</v>
      </c>
      <c r="D37" s="101"/>
    </row>
    <row r="38" spans="1:11" x14ac:dyDescent="0.2">
      <c r="B38" t="s">
        <v>259</v>
      </c>
      <c r="C38" s="1">
        <f>REGNSKAP_2014!H8</f>
        <v>47851.690000000031</v>
      </c>
    </row>
    <row r="39" spans="1:11" x14ac:dyDescent="0.2">
      <c r="B39" t="s">
        <v>260</v>
      </c>
      <c r="C39" s="1">
        <f>REGNSKAP_2014!J8</f>
        <v>54700.959999999999</v>
      </c>
    </row>
    <row r="40" spans="1:11" x14ac:dyDescent="0.2">
      <c r="C40" s="1"/>
    </row>
    <row r="41" spans="1:11" x14ac:dyDescent="0.2">
      <c r="B41" s="21" t="s">
        <v>506</v>
      </c>
      <c r="C41" s="1">
        <f>SUM(C37:C40)</f>
        <v>107144.65000000002</v>
      </c>
    </row>
  </sheetData>
  <phoneticPr fontId="0" type="noConversion"/>
  <conditionalFormatting sqref="I6:I32 K6:K32">
    <cfRule type="cellIs" dxfId="9" priority="9" stopIfTrue="1" operator="greaterThan">
      <formula>0</formula>
    </cfRule>
    <cfRule type="cellIs" dxfId="8" priority="10" stopIfTrue="1" operator="lessThan">
      <formula>0</formula>
    </cfRule>
  </conditionalFormatting>
  <conditionalFormatting sqref="K30:K32">
    <cfRule type="cellIs" dxfId="7" priority="8" operator="greaterThan">
      <formula>1000</formula>
    </cfRule>
  </conditionalFormatting>
  <conditionalFormatting sqref="K32">
    <cfRule type="cellIs" dxfId="6" priority="3" operator="greaterThan">
      <formula>0</formula>
    </cfRule>
    <cfRule type="cellIs" dxfId="5" priority="4" operator="greaterThan">
      <formula>0</formula>
    </cfRule>
    <cfRule type="cellIs" dxfId="4" priority="5" operator="lessThan">
      <formula>5000</formula>
    </cfRule>
    <cfRule type="cellIs" dxfId="3" priority="6" operator="greaterThan">
      <formula>5000</formula>
    </cfRule>
    <cfRule type="cellIs" dxfId="2" priority="7" operator="greaterThan">
      <formula>5000</formula>
    </cfRule>
  </conditionalFormatting>
  <conditionalFormatting sqref="K6:K3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108"/>
  <sheetViews>
    <sheetView zoomScale="85" workbookViewId="0"/>
  </sheetViews>
  <sheetFormatPr baseColWidth="10" defaultRowHeight="12.75" x14ac:dyDescent="0.2"/>
  <cols>
    <col min="1" max="1" width="27.140625" style="57" bestFit="1" customWidth="1"/>
    <col min="2" max="2" width="20.85546875" style="57" bestFit="1" customWidth="1"/>
    <col min="3" max="3" width="21" style="56" bestFit="1" customWidth="1"/>
    <col min="4" max="4" width="19.85546875" style="56" bestFit="1" customWidth="1"/>
    <col min="5" max="5" width="29.28515625" style="57" bestFit="1" customWidth="1"/>
    <col min="6" max="6" width="23.5703125" style="57" bestFit="1" customWidth="1"/>
    <col min="7" max="7" width="24.140625" style="57" bestFit="1" customWidth="1"/>
    <col min="8" max="16384" width="11.42578125" style="57"/>
  </cols>
  <sheetData>
    <row r="1" spans="1:7" x14ac:dyDescent="0.2">
      <c r="A1" s="66">
        <v>2014</v>
      </c>
      <c r="B1" s="66">
        <v>2013</v>
      </c>
      <c r="C1" s="66">
        <v>2012</v>
      </c>
      <c r="D1" s="66">
        <v>2011</v>
      </c>
      <c r="E1" s="66">
        <v>2010</v>
      </c>
      <c r="F1" s="66">
        <v>2009</v>
      </c>
      <c r="G1" s="66">
        <v>2008</v>
      </c>
    </row>
    <row r="2" spans="1:7" x14ac:dyDescent="0.2">
      <c r="A2" t="s">
        <v>596</v>
      </c>
      <c r="B2" s="57" t="s">
        <v>469</v>
      </c>
      <c r="C2" s="99" t="s">
        <v>268</v>
      </c>
      <c r="D2" s="56" t="s">
        <v>266</v>
      </c>
      <c r="E2" s="56" t="s">
        <v>263</v>
      </c>
      <c r="F2" s="67" t="s">
        <v>264</v>
      </c>
      <c r="G2" s="57" t="s">
        <v>265</v>
      </c>
    </row>
    <row r="3" spans="1:7" x14ac:dyDescent="0.2">
      <c r="A3" t="s">
        <v>597</v>
      </c>
      <c r="B3" s="57" t="s">
        <v>470</v>
      </c>
      <c r="C3" s="99" t="s">
        <v>455</v>
      </c>
      <c r="D3" s="56" t="s">
        <v>268</v>
      </c>
      <c r="E3" s="56" t="s">
        <v>266</v>
      </c>
      <c r="F3" s="57" t="s">
        <v>266</v>
      </c>
      <c r="G3" s="57" t="s">
        <v>267</v>
      </c>
    </row>
    <row r="4" spans="1:7" x14ac:dyDescent="0.2">
      <c r="A4" t="s">
        <v>598</v>
      </c>
      <c r="B4" s="57" t="s">
        <v>472</v>
      </c>
      <c r="C4" s="99" t="s">
        <v>448</v>
      </c>
      <c r="D4" s="56" t="s">
        <v>281</v>
      </c>
      <c r="E4" s="56" t="s">
        <v>268</v>
      </c>
      <c r="F4" s="57" t="s">
        <v>269</v>
      </c>
      <c r="G4" s="57" t="s">
        <v>270</v>
      </c>
    </row>
    <row r="5" spans="1:7" x14ac:dyDescent="0.2">
      <c r="A5" t="s">
        <v>599</v>
      </c>
      <c r="B5" s="57" t="s">
        <v>446</v>
      </c>
      <c r="C5" s="99" t="s">
        <v>452</v>
      </c>
      <c r="D5" s="56" t="s">
        <v>424</v>
      </c>
      <c r="E5" s="56" t="s">
        <v>271</v>
      </c>
      <c r="F5" s="57" t="s">
        <v>272</v>
      </c>
      <c r="G5" s="57" t="s">
        <v>273</v>
      </c>
    </row>
    <row r="6" spans="1:7" x14ac:dyDescent="0.2">
      <c r="A6" t="s">
        <v>600</v>
      </c>
      <c r="B6" s="56" t="s">
        <v>369</v>
      </c>
      <c r="C6" s="99" t="s">
        <v>451</v>
      </c>
      <c r="D6" s="56" t="s">
        <v>288</v>
      </c>
      <c r="E6" s="56" t="s">
        <v>274</v>
      </c>
      <c r="F6" s="58" t="s">
        <v>275</v>
      </c>
      <c r="G6" s="57" t="s">
        <v>276</v>
      </c>
    </row>
    <row r="7" spans="1:7" x14ac:dyDescent="0.2">
      <c r="A7" t="s">
        <v>601</v>
      </c>
      <c r="B7" s="56" t="s">
        <v>473</v>
      </c>
      <c r="C7" s="99" t="s">
        <v>440</v>
      </c>
      <c r="D7" s="56" t="s">
        <v>433</v>
      </c>
      <c r="E7" s="56" t="s">
        <v>277</v>
      </c>
      <c r="F7" s="57" t="s">
        <v>278</v>
      </c>
      <c r="G7" s="57" t="s">
        <v>279</v>
      </c>
    </row>
    <row r="8" spans="1:7" x14ac:dyDescent="0.2">
      <c r="A8" t="s">
        <v>602</v>
      </c>
      <c r="B8" s="56" t="s">
        <v>348</v>
      </c>
      <c r="C8" s="99" t="s">
        <v>430</v>
      </c>
      <c r="D8" s="56" t="s">
        <v>294</v>
      </c>
      <c r="E8" s="57" t="s">
        <v>294</v>
      </c>
      <c r="F8" s="58" t="s">
        <v>383</v>
      </c>
      <c r="G8" s="57" t="s">
        <v>282</v>
      </c>
    </row>
    <row r="9" spans="1:7" x14ac:dyDescent="0.2">
      <c r="A9" t="s">
        <v>603</v>
      </c>
      <c r="B9" s="56" t="s">
        <v>474</v>
      </c>
      <c r="C9" s="99" t="s">
        <v>450</v>
      </c>
      <c r="D9" s="56" t="s">
        <v>425</v>
      </c>
      <c r="E9" s="56" t="s">
        <v>280</v>
      </c>
      <c r="F9" s="57" t="s">
        <v>281</v>
      </c>
      <c r="G9" s="57" t="s">
        <v>286</v>
      </c>
    </row>
    <row r="10" spans="1:7" x14ac:dyDescent="0.2">
      <c r="A10" t="s">
        <v>604</v>
      </c>
      <c r="B10" s="56" t="s">
        <v>475</v>
      </c>
      <c r="C10" s="99" t="s">
        <v>457</v>
      </c>
      <c r="D10" s="56" t="s">
        <v>293</v>
      </c>
      <c r="E10" s="57" t="s">
        <v>299</v>
      </c>
      <c r="F10" s="57" t="s">
        <v>381</v>
      </c>
      <c r="G10" s="57" t="s">
        <v>289</v>
      </c>
    </row>
    <row r="11" spans="1:7" x14ac:dyDescent="0.2">
      <c r="A11" t="s">
        <v>605</v>
      </c>
      <c r="B11" s="56" t="s">
        <v>268</v>
      </c>
      <c r="C11" s="99" t="s">
        <v>296</v>
      </c>
      <c r="D11" s="56" t="s">
        <v>283</v>
      </c>
      <c r="E11" s="56" t="s">
        <v>284</v>
      </c>
      <c r="F11" s="57" t="s">
        <v>285</v>
      </c>
      <c r="G11" s="57" t="s">
        <v>292</v>
      </c>
    </row>
    <row r="12" spans="1:7" x14ac:dyDescent="0.2">
      <c r="A12" t="s">
        <v>606</v>
      </c>
      <c r="B12" s="84" t="s">
        <v>345</v>
      </c>
      <c r="C12" s="99" t="s">
        <v>439</v>
      </c>
      <c r="D12" s="56" t="s">
        <v>435</v>
      </c>
      <c r="E12" s="56" t="s">
        <v>287</v>
      </c>
      <c r="F12" s="58" t="s">
        <v>288</v>
      </c>
      <c r="G12" s="57" t="s">
        <v>295</v>
      </c>
    </row>
    <row r="13" spans="1:7" x14ac:dyDescent="0.2">
      <c r="A13" t="s">
        <v>607</v>
      </c>
      <c r="B13" s="56" t="s">
        <v>490</v>
      </c>
      <c r="C13" s="99" t="s">
        <v>446</v>
      </c>
      <c r="D13" s="56" t="s">
        <v>420</v>
      </c>
      <c r="E13" s="56" t="s">
        <v>290</v>
      </c>
      <c r="F13" s="57" t="s">
        <v>291</v>
      </c>
      <c r="G13" s="57" t="s">
        <v>297</v>
      </c>
    </row>
    <row r="14" spans="1:7" x14ac:dyDescent="0.2">
      <c r="A14" t="s">
        <v>608</v>
      </c>
      <c r="B14" s="56" t="s">
        <v>491</v>
      </c>
      <c r="C14" s="99" t="s">
        <v>301</v>
      </c>
      <c r="D14" s="56" t="s">
        <v>306</v>
      </c>
      <c r="E14" s="56" t="s">
        <v>293</v>
      </c>
      <c r="F14" s="57" t="s">
        <v>294</v>
      </c>
      <c r="G14" s="57" t="s">
        <v>300</v>
      </c>
    </row>
    <row r="15" spans="1:7" x14ac:dyDescent="0.2">
      <c r="A15" t="s">
        <v>609</v>
      </c>
      <c r="B15" s="56" t="s">
        <v>492</v>
      </c>
      <c r="C15" s="99" t="s">
        <v>438</v>
      </c>
      <c r="D15" s="56" t="s">
        <v>431</v>
      </c>
      <c r="E15" s="56" t="s">
        <v>296</v>
      </c>
      <c r="F15" s="57" t="s">
        <v>280</v>
      </c>
      <c r="G15" s="57" t="s">
        <v>303</v>
      </c>
    </row>
    <row r="16" spans="1:7" x14ac:dyDescent="0.2">
      <c r="A16" t="s">
        <v>610</v>
      </c>
      <c r="B16" s="56" t="s">
        <v>432</v>
      </c>
      <c r="C16" s="99" t="s">
        <v>304</v>
      </c>
      <c r="D16" s="56" t="s">
        <v>325</v>
      </c>
      <c r="E16" s="56" t="s">
        <v>298</v>
      </c>
      <c r="F16" s="57" t="s">
        <v>299</v>
      </c>
      <c r="G16" s="57" t="s">
        <v>305</v>
      </c>
    </row>
    <row r="17" spans="1:7" x14ac:dyDescent="0.2">
      <c r="A17" t="s">
        <v>611</v>
      </c>
      <c r="B17" s="56" t="s">
        <v>356</v>
      </c>
      <c r="C17" s="99" t="s">
        <v>436</v>
      </c>
      <c r="D17" s="56" t="s">
        <v>375</v>
      </c>
      <c r="E17" s="56" t="s">
        <v>301</v>
      </c>
      <c r="F17" s="58" t="s">
        <v>302</v>
      </c>
      <c r="G17" s="57" t="s">
        <v>308</v>
      </c>
    </row>
    <row r="18" spans="1:7" x14ac:dyDescent="0.2">
      <c r="A18" t="s">
        <v>612</v>
      </c>
      <c r="B18" s="56" t="s">
        <v>322</v>
      </c>
      <c r="C18" s="99" t="s">
        <v>420</v>
      </c>
      <c r="D18" s="56" t="s">
        <v>422</v>
      </c>
      <c r="E18" s="56" t="s">
        <v>304</v>
      </c>
      <c r="F18" s="57" t="s">
        <v>284</v>
      </c>
      <c r="G18" s="57" t="s">
        <v>312</v>
      </c>
    </row>
    <row r="19" spans="1:7" x14ac:dyDescent="0.2">
      <c r="A19" t="s">
        <v>613</v>
      </c>
      <c r="B19" s="56" t="s">
        <v>438</v>
      </c>
      <c r="C19" s="99" t="s">
        <v>306</v>
      </c>
      <c r="D19" s="56" t="s">
        <v>421</v>
      </c>
      <c r="E19" s="56" t="s">
        <v>283</v>
      </c>
      <c r="F19" s="57" t="s">
        <v>307</v>
      </c>
      <c r="G19" s="57" t="s">
        <v>315</v>
      </c>
    </row>
    <row r="20" spans="1:7" x14ac:dyDescent="0.2">
      <c r="A20" t="s">
        <v>614</v>
      </c>
      <c r="B20" s="56" t="s">
        <v>493</v>
      </c>
      <c r="C20" s="99" t="s">
        <v>431</v>
      </c>
      <c r="D20" s="56" t="s">
        <v>434</v>
      </c>
      <c r="E20" s="56" t="s">
        <v>310</v>
      </c>
      <c r="F20" s="58" t="s">
        <v>311</v>
      </c>
      <c r="G20" s="57" t="s">
        <v>318</v>
      </c>
    </row>
    <row r="21" spans="1:7" x14ac:dyDescent="0.2">
      <c r="A21" t="s">
        <v>615</v>
      </c>
      <c r="B21" s="56" t="s">
        <v>494</v>
      </c>
      <c r="C21" s="99" t="s">
        <v>432</v>
      </c>
      <c r="D21" s="56" t="s">
        <v>426</v>
      </c>
      <c r="E21" s="56" t="s">
        <v>314</v>
      </c>
      <c r="F21" s="57" t="s">
        <v>296</v>
      </c>
      <c r="G21" s="57" t="s">
        <v>321</v>
      </c>
    </row>
    <row r="22" spans="1:7" x14ac:dyDescent="0.2">
      <c r="A22" t="s">
        <v>616</v>
      </c>
      <c r="B22" s="56" t="s">
        <v>495</v>
      </c>
      <c r="C22" s="99" t="s">
        <v>328</v>
      </c>
      <c r="D22" s="56" t="s">
        <v>419</v>
      </c>
      <c r="E22" s="56" t="s">
        <v>316</v>
      </c>
      <c r="F22" s="57" t="s">
        <v>317</v>
      </c>
      <c r="G22" s="57" t="s">
        <v>323</v>
      </c>
    </row>
    <row r="23" spans="1:7" x14ac:dyDescent="0.2">
      <c r="A23" t="s">
        <v>617</v>
      </c>
      <c r="B23" s="56" t="s">
        <v>496</v>
      </c>
      <c r="C23" s="99" t="s">
        <v>422</v>
      </c>
      <c r="D23" s="56" t="s">
        <v>427</v>
      </c>
      <c r="E23" s="56" t="s">
        <v>306</v>
      </c>
      <c r="F23" s="57" t="s">
        <v>320</v>
      </c>
      <c r="G23" s="57" t="s">
        <v>326</v>
      </c>
    </row>
    <row r="24" spans="1:7" x14ac:dyDescent="0.2">
      <c r="A24" t="s">
        <v>618</v>
      </c>
      <c r="B24" s="56" t="s">
        <v>449</v>
      </c>
      <c r="C24" s="99" t="s">
        <v>445</v>
      </c>
      <c r="D24" s="56" t="s">
        <v>319</v>
      </c>
      <c r="E24" s="56" t="s">
        <v>322</v>
      </c>
      <c r="F24" s="57" t="s">
        <v>301</v>
      </c>
      <c r="G24" s="57" t="s">
        <v>330</v>
      </c>
    </row>
    <row r="25" spans="1:7" x14ac:dyDescent="0.2">
      <c r="A25" t="s">
        <v>619</v>
      </c>
      <c r="B25" s="56" t="s">
        <v>378</v>
      </c>
      <c r="C25" s="99" t="s">
        <v>447</v>
      </c>
      <c r="D25" s="56" t="s">
        <v>338</v>
      </c>
      <c r="E25" s="56" t="s">
        <v>325</v>
      </c>
      <c r="F25" s="57" t="s">
        <v>304</v>
      </c>
      <c r="G25" s="57" t="s">
        <v>333</v>
      </c>
    </row>
    <row r="26" spans="1:7" x14ac:dyDescent="0.2">
      <c r="A26" t="s">
        <v>620</v>
      </c>
      <c r="B26" s="56" t="s">
        <v>497</v>
      </c>
      <c r="C26" s="99" t="s">
        <v>456</v>
      </c>
      <c r="D26" s="56" t="s">
        <v>374</v>
      </c>
      <c r="E26" s="56" t="s">
        <v>328</v>
      </c>
      <c r="F26" s="58" t="s">
        <v>329</v>
      </c>
      <c r="G26" s="57" t="s">
        <v>337</v>
      </c>
    </row>
    <row r="27" spans="1:7" x14ac:dyDescent="0.2">
      <c r="A27" t="s">
        <v>621</v>
      </c>
      <c r="B27" s="56" t="s">
        <v>448</v>
      </c>
      <c r="C27" s="99" t="s">
        <v>349</v>
      </c>
      <c r="D27" s="56" t="s">
        <v>342</v>
      </c>
      <c r="E27" s="56" t="s">
        <v>331</v>
      </c>
      <c r="F27" s="58" t="s">
        <v>332</v>
      </c>
      <c r="G27" s="57" t="s">
        <v>341</v>
      </c>
    </row>
    <row r="28" spans="1:7" x14ac:dyDescent="0.2">
      <c r="A28" t="s">
        <v>622</v>
      </c>
      <c r="B28" s="56" t="s">
        <v>443</v>
      </c>
      <c r="C28" s="99" t="s">
        <v>453</v>
      </c>
      <c r="D28" s="56" t="s">
        <v>381</v>
      </c>
      <c r="E28" s="56" t="s">
        <v>335</v>
      </c>
      <c r="F28" s="57" t="s">
        <v>336</v>
      </c>
      <c r="G28" s="57" t="s">
        <v>344</v>
      </c>
    </row>
    <row r="29" spans="1:7" x14ac:dyDescent="0.2">
      <c r="A29" t="s">
        <v>623</v>
      </c>
      <c r="B29" s="56" t="s">
        <v>498</v>
      </c>
      <c r="C29" s="99" t="s">
        <v>356</v>
      </c>
      <c r="D29" s="56" t="s">
        <v>381</v>
      </c>
      <c r="E29" s="56" t="s">
        <v>339</v>
      </c>
      <c r="F29" s="57" t="s">
        <v>340</v>
      </c>
      <c r="G29" s="57" t="s">
        <v>347</v>
      </c>
    </row>
    <row r="30" spans="1:7" x14ac:dyDescent="0.2">
      <c r="A30" t="s">
        <v>624</v>
      </c>
      <c r="B30" s="56" t="s">
        <v>499</v>
      </c>
      <c r="C30" s="99" t="s">
        <v>359</v>
      </c>
      <c r="D30" s="84" t="s">
        <v>383</v>
      </c>
      <c r="E30" s="56" t="s">
        <v>334</v>
      </c>
      <c r="F30" s="58" t="s">
        <v>343</v>
      </c>
      <c r="G30" s="57" t="s">
        <v>350</v>
      </c>
    </row>
    <row r="31" spans="1:7" x14ac:dyDescent="0.2">
      <c r="A31" t="s">
        <v>625</v>
      </c>
      <c r="B31" s="56" t="s">
        <v>454</v>
      </c>
      <c r="C31" s="99" t="s">
        <v>427</v>
      </c>
      <c r="D31" s="56" t="s">
        <v>345</v>
      </c>
      <c r="E31" s="56" t="s">
        <v>346</v>
      </c>
      <c r="F31" s="57" t="s">
        <v>310</v>
      </c>
      <c r="G31" s="57" t="s">
        <v>352</v>
      </c>
    </row>
    <row r="32" spans="1:7" x14ac:dyDescent="0.2">
      <c r="A32" t="s">
        <v>626</v>
      </c>
      <c r="B32" s="56" t="s">
        <v>500</v>
      </c>
      <c r="C32" s="99" t="s">
        <v>444</v>
      </c>
      <c r="D32" s="56" t="s">
        <v>313</v>
      </c>
      <c r="E32" s="56" t="s">
        <v>349</v>
      </c>
      <c r="F32" s="58" t="s">
        <v>314</v>
      </c>
      <c r="G32" s="57" t="s">
        <v>355</v>
      </c>
    </row>
    <row r="33" spans="1:7" x14ac:dyDescent="0.2">
      <c r="A33" t="s">
        <v>627</v>
      </c>
      <c r="B33" s="56" t="s">
        <v>501</v>
      </c>
      <c r="C33" s="99" t="s">
        <v>437</v>
      </c>
      <c r="D33" s="56" t="s">
        <v>348</v>
      </c>
      <c r="E33" s="56" t="s">
        <v>351</v>
      </c>
      <c r="F33" s="57" t="s">
        <v>316</v>
      </c>
      <c r="G33" s="57" t="s">
        <v>358</v>
      </c>
    </row>
    <row r="34" spans="1:7" x14ac:dyDescent="0.2">
      <c r="A34" t="s">
        <v>628</v>
      </c>
      <c r="B34" s="56" t="s">
        <v>342</v>
      </c>
      <c r="C34" s="99" t="s">
        <v>319</v>
      </c>
      <c r="D34" s="56" t="s">
        <v>412</v>
      </c>
      <c r="E34" s="56" t="s">
        <v>353</v>
      </c>
      <c r="F34" s="58" t="s">
        <v>354</v>
      </c>
      <c r="G34" s="57" t="s">
        <v>361</v>
      </c>
    </row>
    <row r="35" spans="1:7" x14ac:dyDescent="0.2">
      <c r="A35" t="s">
        <v>629</v>
      </c>
      <c r="B35" s="56" t="s">
        <v>507</v>
      </c>
      <c r="C35" s="99" t="s">
        <v>338</v>
      </c>
      <c r="D35" s="56" t="s">
        <v>377</v>
      </c>
      <c r="E35" s="56" t="s">
        <v>356</v>
      </c>
      <c r="F35" s="57" t="s">
        <v>357</v>
      </c>
      <c r="G35" s="57" t="s">
        <v>363</v>
      </c>
    </row>
    <row r="36" spans="1:7" x14ac:dyDescent="0.2">
      <c r="A36" t="s">
        <v>630</v>
      </c>
      <c r="B36" s="56" t="s">
        <v>508</v>
      </c>
      <c r="C36" s="99" t="s">
        <v>374</v>
      </c>
      <c r="D36" s="56" t="s">
        <v>428</v>
      </c>
      <c r="E36" s="56" t="s">
        <v>359</v>
      </c>
      <c r="F36" s="58" t="s">
        <v>360</v>
      </c>
      <c r="G36" s="57" t="s">
        <v>366</v>
      </c>
    </row>
    <row r="37" spans="1:7" x14ac:dyDescent="0.2">
      <c r="A37" t="s">
        <v>631</v>
      </c>
      <c r="B37" s="56" t="s">
        <v>509</v>
      </c>
      <c r="C37" s="99" t="s">
        <v>342</v>
      </c>
      <c r="D37" s="56" t="s">
        <v>429</v>
      </c>
      <c r="E37" s="56" t="s">
        <v>362</v>
      </c>
      <c r="F37" s="57" t="s">
        <v>306</v>
      </c>
      <c r="G37" s="57" t="s">
        <v>368</v>
      </c>
    </row>
    <row r="38" spans="1:7" x14ac:dyDescent="0.2">
      <c r="A38" t="s">
        <v>632</v>
      </c>
      <c r="B38" s="56" t="s">
        <v>302</v>
      </c>
      <c r="C38" s="99" t="s">
        <v>381</v>
      </c>
      <c r="D38" s="56" t="s">
        <v>398</v>
      </c>
      <c r="E38" s="56" t="s">
        <v>324</v>
      </c>
      <c r="F38" s="58" t="s">
        <v>365</v>
      </c>
      <c r="G38" s="57" t="s">
        <v>370</v>
      </c>
    </row>
    <row r="39" spans="1:7" x14ac:dyDescent="0.2">
      <c r="A39" t="s">
        <v>633</v>
      </c>
      <c r="B39" s="56" t="s">
        <v>510</v>
      </c>
      <c r="C39" s="99" t="s">
        <v>383</v>
      </c>
      <c r="D39" s="56" t="s">
        <v>423</v>
      </c>
      <c r="E39" s="71" t="s">
        <v>309</v>
      </c>
      <c r="F39" s="58" t="s">
        <v>344</v>
      </c>
      <c r="G39" s="57" t="s">
        <v>372</v>
      </c>
    </row>
    <row r="40" spans="1:7" x14ac:dyDescent="0.2">
      <c r="A40" t="s">
        <v>634</v>
      </c>
      <c r="B40" s="56" t="s">
        <v>344</v>
      </c>
      <c r="C40" s="99" t="s">
        <v>345</v>
      </c>
      <c r="D40" s="57"/>
      <c r="E40" s="56" t="s">
        <v>319</v>
      </c>
      <c r="F40" s="58" t="s">
        <v>369</v>
      </c>
      <c r="G40" s="57" t="s">
        <v>376</v>
      </c>
    </row>
    <row r="41" spans="1:7" x14ac:dyDescent="0.2">
      <c r="A41" t="s">
        <v>635</v>
      </c>
      <c r="B41" s="56" t="s">
        <v>423</v>
      </c>
      <c r="C41" s="99" t="s">
        <v>454</v>
      </c>
      <c r="D41" s="57"/>
      <c r="E41" s="56" t="s">
        <v>338</v>
      </c>
      <c r="F41" s="57" t="s">
        <v>371</v>
      </c>
      <c r="G41" s="57" t="s">
        <v>379</v>
      </c>
    </row>
    <row r="42" spans="1:7" x14ac:dyDescent="0.2">
      <c r="A42" t="s">
        <v>636</v>
      </c>
      <c r="B42" s="56" t="s">
        <v>511</v>
      </c>
      <c r="C42" s="99" t="s">
        <v>441</v>
      </c>
      <c r="D42" s="57"/>
      <c r="E42" s="56" t="s">
        <v>374</v>
      </c>
      <c r="F42" s="58" t="s">
        <v>375</v>
      </c>
      <c r="G42" s="57" t="s">
        <v>382</v>
      </c>
    </row>
    <row r="43" spans="1:7" x14ac:dyDescent="0.2">
      <c r="A43" t="s">
        <v>637</v>
      </c>
      <c r="B43" s="56" t="s">
        <v>512</v>
      </c>
      <c r="C43" s="99" t="s">
        <v>449</v>
      </c>
      <c r="D43" s="57"/>
      <c r="E43" s="56" t="s">
        <v>342</v>
      </c>
      <c r="F43" s="57" t="s">
        <v>378</v>
      </c>
      <c r="G43" s="57" t="s">
        <v>385</v>
      </c>
    </row>
    <row r="44" spans="1:7" x14ac:dyDescent="0.2">
      <c r="A44" t="s">
        <v>638</v>
      </c>
      <c r="B44" s="56" t="s">
        <v>513</v>
      </c>
      <c r="C44" s="99" t="s">
        <v>377</v>
      </c>
      <c r="E44" s="56" t="s">
        <v>381</v>
      </c>
      <c r="F44" s="58" t="s">
        <v>349</v>
      </c>
      <c r="G44" s="57" t="s">
        <v>386</v>
      </c>
    </row>
    <row r="45" spans="1:7" x14ac:dyDescent="0.2">
      <c r="A45" t="s">
        <v>639</v>
      </c>
      <c r="B45" s="56" t="s">
        <v>514</v>
      </c>
      <c r="C45" s="99" t="s">
        <v>443</v>
      </c>
      <c r="E45" s="56" t="s">
        <v>383</v>
      </c>
      <c r="F45" s="58" t="s">
        <v>384</v>
      </c>
      <c r="G45" s="57" t="s">
        <v>387</v>
      </c>
    </row>
    <row r="46" spans="1:7" x14ac:dyDescent="0.2">
      <c r="A46" t="s">
        <v>640</v>
      </c>
      <c r="B46" s="56" t="s">
        <v>503</v>
      </c>
      <c r="C46" s="99" t="s">
        <v>423</v>
      </c>
      <c r="E46" s="56" t="s">
        <v>345</v>
      </c>
      <c r="F46" s="57" t="s">
        <v>351</v>
      </c>
      <c r="G46" s="57" t="s">
        <v>388</v>
      </c>
    </row>
    <row r="47" spans="1:7" x14ac:dyDescent="0.2">
      <c r="A47" t="s">
        <v>641</v>
      </c>
      <c r="B47" s="56" t="s">
        <v>515</v>
      </c>
      <c r="C47" s="56" t="s">
        <v>369</v>
      </c>
      <c r="E47" s="56" t="s">
        <v>313</v>
      </c>
      <c r="F47" s="57" t="s">
        <v>353</v>
      </c>
      <c r="G47" s="57" t="s">
        <v>390</v>
      </c>
    </row>
    <row r="48" spans="1:7" x14ac:dyDescent="0.2">
      <c r="A48" t="s">
        <v>642</v>
      </c>
      <c r="B48" s="56" t="s">
        <v>431</v>
      </c>
      <c r="C48" s="56" t="s">
        <v>458</v>
      </c>
      <c r="E48" s="56" t="s">
        <v>348</v>
      </c>
      <c r="F48" s="57" t="s">
        <v>356</v>
      </c>
      <c r="G48" s="57" t="s">
        <v>391</v>
      </c>
    </row>
    <row r="49" spans="1:7" x14ac:dyDescent="0.2">
      <c r="A49" t="s">
        <v>643</v>
      </c>
      <c r="E49" s="56" t="s">
        <v>389</v>
      </c>
      <c r="F49" s="57" t="s">
        <v>359</v>
      </c>
      <c r="G49" s="57" t="s">
        <v>393</v>
      </c>
    </row>
    <row r="50" spans="1:7" x14ac:dyDescent="0.2">
      <c r="A50" t="s">
        <v>644</v>
      </c>
      <c r="E50" s="56" t="s">
        <v>373</v>
      </c>
      <c r="F50" s="57" t="s">
        <v>362</v>
      </c>
      <c r="G50" s="57" t="s">
        <v>395</v>
      </c>
    </row>
    <row r="51" spans="1:7" x14ac:dyDescent="0.2">
      <c r="A51" t="s">
        <v>645</v>
      </c>
      <c r="B51" s="85"/>
      <c r="E51" s="56" t="s">
        <v>377</v>
      </c>
      <c r="F51" s="57" t="s">
        <v>392</v>
      </c>
      <c r="G51" s="57" t="s">
        <v>397</v>
      </c>
    </row>
    <row r="52" spans="1:7" x14ac:dyDescent="0.2">
      <c r="A52" t="s">
        <v>646</v>
      </c>
      <c r="B52" s="85"/>
      <c r="C52" s="85"/>
      <c r="E52" s="56" t="s">
        <v>367</v>
      </c>
      <c r="F52" s="57" t="s">
        <v>394</v>
      </c>
      <c r="G52" s="57" t="s">
        <v>399</v>
      </c>
    </row>
    <row r="53" spans="1:7" x14ac:dyDescent="0.2">
      <c r="A53" t="s">
        <v>647</v>
      </c>
      <c r="B53" s="85"/>
      <c r="C53" s="85"/>
      <c r="E53" s="56" t="s">
        <v>327</v>
      </c>
      <c r="F53" s="57" t="s">
        <v>396</v>
      </c>
      <c r="G53" s="57" t="s">
        <v>400</v>
      </c>
    </row>
    <row r="54" spans="1:7" x14ac:dyDescent="0.2">
      <c r="A54" t="s">
        <v>648</v>
      </c>
      <c r="B54" s="85"/>
      <c r="C54" s="85"/>
      <c r="E54" s="56" t="s">
        <v>398</v>
      </c>
      <c r="F54" s="58" t="s">
        <v>319</v>
      </c>
      <c r="G54" s="57" t="s">
        <v>403</v>
      </c>
    </row>
    <row r="55" spans="1:7" x14ac:dyDescent="0.2">
      <c r="A55" t="s">
        <v>649</v>
      </c>
      <c r="B55" s="85"/>
      <c r="C55" s="85"/>
      <c r="E55" s="56" t="s">
        <v>364</v>
      </c>
      <c r="F55" s="57" t="s">
        <v>338</v>
      </c>
      <c r="G55" s="57" t="s">
        <v>404</v>
      </c>
    </row>
    <row r="56" spans="1:7" x14ac:dyDescent="0.2">
      <c r="A56" t="s">
        <v>650</v>
      </c>
      <c r="B56" s="85"/>
      <c r="C56" s="85"/>
      <c r="E56" s="56" t="s">
        <v>401</v>
      </c>
      <c r="F56" s="57" t="s">
        <v>402</v>
      </c>
      <c r="G56" s="57" t="s">
        <v>405</v>
      </c>
    </row>
    <row r="57" spans="1:7" x14ac:dyDescent="0.2">
      <c r="B57" s="85"/>
      <c r="C57" s="85"/>
      <c r="E57" s="56" t="s">
        <v>380</v>
      </c>
      <c r="F57" s="57" t="s">
        <v>342</v>
      </c>
      <c r="G57" s="57" t="s">
        <v>406</v>
      </c>
    </row>
    <row r="58" spans="1:7" x14ac:dyDescent="0.2">
      <c r="B58" s="85"/>
      <c r="C58" s="85"/>
      <c r="F58" s="57" t="s">
        <v>407</v>
      </c>
      <c r="G58" s="57" t="s">
        <v>408</v>
      </c>
    </row>
    <row r="59" spans="1:7" x14ac:dyDescent="0.2">
      <c r="B59" s="85"/>
      <c r="C59" s="85"/>
      <c r="F59" s="57" t="s">
        <v>313</v>
      </c>
      <c r="G59" s="57" t="s">
        <v>409</v>
      </c>
    </row>
    <row r="60" spans="1:7" x14ac:dyDescent="0.2">
      <c r="B60" s="85"/>
      <c r="C60" s="85"/>
      <c r="E60" s="68"/>
      <c r="F60" s="57" t="s">
        <v>410</v>
      </c>
      <c r="G60" s="57" t="s">
        <v>411</v>
      </c>
    </row>
    <row r="61" spans="1:7" x14ac:dyDescent="0.2">
      <c r="B61" s="85"/>
      <c r="C61" s="85"/>
      <c r="E61" s="68"/>
      <c r="F61" s="58" t="s">
        <v>412</v>
      </c>
      <c r="G61" s="57" t="s">
        <v>413</v>
      </c>
    </row>
    <row r="62" spans="1:7" x14ac:dyDescent="0.2">
      <c r="B62" s="85"/>
      <c r="C62" s="85"/>
      <c r="E62" s="68"/>
      <c r="F62" s="57" t="s">
        <v>414</v>
      </c>
      <c r="G62" s="57" t="s">
        <v>415</v>
      </c>
    </row>
    <row r="63" spans="1:7" x14ac:dyDescent="0.2">
      <c r="B63" s="85"/>
      <c r="C63" s="85"/>
      <c r="E63" s="72"/>
      <c r="F63" s="58" t="s">
        <v>416</v>
      </c>
      <c r="G63" s="57" t="s">
        <v>417</v>
      </c>
    </row>
    <row r="64" spans="1:7" x14ac:dyDescent="0.2">
      <c r="B64" s="85"/>
      <c r="C64" s="85"/>
      <c r="E64" s="72"/>
      <c r="F64" s="58" t="s">
        <v>367</v>
      </c>
    </row>
    <row r="65" spans="1:6" x14ac:dyDescent="0.2">
      <c r="B65" s="56"/>
      <c r="C65" s="85"/>
      <c r="E65" s="72"/>
      <c r="F65" s="58" t="s">
        <v>327</v>
      </c>
    </row>
    <row r="66" spans="1:6" x14ac:dyDescent="0.2">
      <c r="A66" s="70"/>
      <c r="B66" s="56"/>
      <c r="E66" s="69"/>
      <c r="F66" s="57" t="s">
        <v>398</v>
      </c>
    </row>
    <row r="67" spans="1:6" x14ac:dyDescent="0.2">
      <c r="B67" s="56"/>
      <c r="E67" s="69"/>
      <c r="F67" s="57" t="s">
        <v>380</v>
      </c>
    </row>
    <row r="68" spans="1:6" x14ac:dyDescent="0.2">
      <c r="B68" s="56"/>
      <c r="E68" s="69"/>
      <c r="F68" s="57" t="s">
        <v>418</v>
      </c>
    </row>
    <row r="69" spans="1:6" x14ac:dyDescent="0.2">
      <c r="A69" s="68"/>
      <c r="B69" s="68"/>
    </row>
    <row r="71" spans="1:6" x14ac:dyDescent="0.2">
      <c r="A71" s="70"/>
      <c r="B71" s="70"/>
    </row>
    <row r="72" spans="1:6" x14ac:dyDescent="0.2">
      <c r="C72" s="85"/>
      <c r="D72" s="85"/>
    </row>
    <row r="79" spans="1:6" x14ac:dyDescent="0.2">
      <c r="B79" s="70"/>
    </row>
    <row r="80" spans="1:6" x14ac:dyDescent="0.2">
      <c r="C80" s="85"/>
    </row>
    <row r="81" spans="3:3" x14ac:dyDescent="0.2">
      <c r="C81" s="85"/>
    </row>
    <row r="82" spans="3:3" x14ac:dyDescent="0.2">
      <c r="C82" s="85"/>
    </row>
    <row r="83" spans="3:3" x14ac:dyDescent="0.2">
      <c r="C83" s="85"/>
    </row>
    <row r="84" spans="3:3" x14ac:dyDescent="0.2">
      <c r="C84" s="85"/>
    </row>
    <row r="85" spans="3:3" x14ac:dyDescent="0.2">
      <c r="C85" s="85"/>
    </row>
    <row r="86" spans="3:3" x14ac:dyDescent="0.2">
      <c r="C86" s="85"/>
    </row>
    <row r="87" spans="3:3" x14ac:dyDescent="0.2">
      <c r="C87" s="85"/>
    </row>
    <row r="88" spans="3:3" x14ac:dyDescent="0.2">
      <c r="C88" s="85"/>
    </row>
    <row r="89" spans="3:3" x14ac:dyDescent="0.2">
      <c r="C89" s="85"/>
    </row>
    <row r="90" spans="3:3" x14ac:dyDescent="0.2">
      <c r="C90" s="85"/>
    </row>
    <row r="91" spans="3:3" x14ac:dyDescent="0.2">
      <c r="C91" s="85"/>
    </row>
    <row r="92" spans="3:3" x14ac:dyDescent="0.2">
      <c r="C92" s="85"/>
    </row>
    <row r="93" spans="3:3" x14ac:dyDescent="0.2">
      <c r="C93" s="85"/>
    </row>
    <row r="94" spans="3:3" x14ac:dyDescent="0.2">
      <c r="C94" s="85"/>
    </row>
    <row r="95" spans="3:3" x14ac:dyDescent="0.2">
      <c r="C95" s="85"/>
    </row>
    <row r="96" spans="3:3" x14ac:dyDescent="0.2">
      <c r="C96" s="85"/>
    </row>
    <row r="97" spans="3:5" x14ac:dyDescent="0.2">
      <c r="C97" s="85"/>
    </row>
    <row r="98" spans="3:5" x14ac:dyDescent="0.2">
      <c r="C98" s="85"/>
    </row>
    <row r="99" spans="3:5" x14ac:dyDescent="0.2">
      <c r="C99" s="85"/>
    </row>
    <row r="100" spans="3:5" x14ac:dyDescent="0.2">
      <c r="C100" s="85"/>
    </row>
    <row r="102" spans="3:5" x14ac:dyDescent="0.2">
      <c r="E102" s="69"/>
    </row>
    <row r="103" spans="3:5" x14ac:dyDescent="0.2">
      <c r="E103" s="69"/>
    </row>
    <row r="104" spans="3:5" x14ac:dyDescent="0.2">
      <c r="E104" s="69"/>
    </row>
    <row r="105" spans="3:5" x14ac:dyDescent="0.2">
      <c r="E105" s="69"/>
    </row>
    <row r="106" spans="3:5" x14ac:dyDescent="0.2">
      <c r="E106" s="69"/>
    </row>
    <row r="107" spans="3:5" x14ac:dyDescent="0.2">
      <c r="E107" s="69"/>
    </row>
    <row r="108" spans="3:5" x14ac:dyDescent="0.2">
      <c r="D108" s="85"/>
      <c r="E108" s="70"/>
    </row>
  </sheetData>
  <phoneticPr fontId="17" type="noConversion"/>
  <pageMargins left="0.75" right="0.75" top="1" bottom="1" header="0.5" footer="0.5"/>
  <pageSetup paperSize="9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/>
  </sheetViews>
  <sheetFormatPr baseColWidth="10" defaultRowHeight="12.75" x14ac:dyDescent="0.2"/>
  <sheetData>
    <row r="1" spans="1:2" x14ac:dyDescent="0.2">
      <c r="A1" s="21" t="s">
        <v>525</v>
      </c>
    </row>
    <row r="4" spans="1:2" x14ac:dyDescent="0.2">
      <c r="A4" t="s">
        <v>477</v>
      </c>
      <c r="B4" t="s">
        <v>478</v>
      </c>
    </row>
    <row r="5" spans="1:2" x14ac:dyDescent="0.2">
      <c r="A5" s="21" t="s">
        <v>516</v>
      </c>
      <c r="B5" s="128">
        <v>6.5</v>
      </c>
    </row>
    <row r="6" spans="1:2" x14ac:dyDescent="0.2">
      <c r="A6" t="s">
        <v>476</v>
      </c>
      <c r="B6" s="128">
        <v>1</v>
      </c>
    </row>
    <row r="7" spans="1:2" x14ac:dyDescent="0.2">
      <c r="A7" t="s">
        <v>479</v>
      </c>
      <c r="B7" s="128">
        <v>5.5</v>
      </c>
    </row>
    <row r="8" spans="1:2" x14ac:dyDescent="0.2">
      <c r="A8" t="s">
        <v>480</v>
      </c>
      <c r="B8" s="128">
        <v>4.5</v>
      </c>
    </row>
    <row r="9" spans="1:2" x14ac:dyDescent="0.2">
      <c r="A9" t="s">
        <v>481</v>
      </c>
      <c r="B9" s="128">
        <v>9</v>
      </c>
    </row>
    <row r="10" spans="1:2" x14ac:dyDescent="0.2">
      <c r="A10" t="s">
        <v>482</v>
      </c>
      <c r="B10" s="128">
        <v>10</v>
      </c>
    </row>
    <row r="11" spans="1:2" x14ac:dyDescent="0.2">
      <c r="A11" t="s">
        <v>483</v>
      </c>
      <c r="B11" s="128">
        <v>19</v>
      </c>
    </row>
    <row r="12" spans="1:2" x14ac:dyDescent="0.2">
      <c r="A12" t="s">
        <v>484</v>
      </c>
      <c r="B12" s="128">
        <v>30.5</v>
      </c>
    </row>
    <row r="13" spans="1:2" x14ac:dyDescent="0.2">
      <c r="A13" t="s">
        <v>485</v>
      </c>
      <c r="B13" s="128">
        <v>13</v>
      </c>
    </row>
    <row r="14" spans="1:2" x14ac:dyDescent="0.2">
      <c r="A14" t="s">
        <v>486</v>
      </c>
      <c r="B14" s="128">
        <v>2</v>
      </c>
    </row>
    <row r="15" spans="1:2" x14ac:dyDescent="0.2">
      <c r="A15" t="s">
        <v>487</v>
      </c>
      <c r="B15" s="128">
        <v>5.5</v>
      </c>
    </row>
    <row r="16" spans="1:2" x14ac:dyDescent="0.2">
      <c r="A16" t="s">
        <v>488</v>
      </c>
      <c r="B16" s="128">
        <v>14.5</v>
      </c>
    </row>
    <row r="17" spans="1:2" x14ac:dyDescent="0.2">
      <c r="B17" s="128"/>
    </row>
    <row r="18" spans="1:2" x14ac:dyDescent="0.2">
      <c r="A18" s="21" t="s">
        <v>506</v>
      </c>
      <c r="B18" s="128">
        <f>SUM(B5:B17)</f>
        <v>121</v>
      </c>
    </row>
  </sheetData>
  <phoneticPr fontId="23" type="noConversion"/>
  <printOptions gridLines="1"/>
  <pageMargins left="0.78740157480314965" right="0.78740157480314965" top="0.98425196850393704" bottom="0.98425196850393704" header="0.51181102362204722" footer="0.51181102362204722"/>
  <pageSetup paperSize="9" scale="1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 enableFormatConditionsCalculation="0">
    <tabColor rgb="FF99CCFF"/>
  </sheetPr>
  <dimension ref="A1:K21"/>
  <sheetViews>
    <sheetView workbookViewId="0">
      <selection activeCell="I3" sqref="I3"/>
    </sheetView>
  </sheetViews>
  <sheetFormatPr baseColWidth="10" defaultRowHeight="12.75" x14ac:dyDescent="0.2"/>
  <cols>
    <col min="1" max="8" width="11.42578125" style="49"/>
    <col min="9" max="9" width="13.28515625" style="49" bestFit="1" customWidth="1"/>
    <col min="10" max="16384" width="11.42578125" style="49"/>
  </cols>
  <sheetData>
    <row r="1" spans="1:11" x14ac:dyDescent="0.2">
      <c r="A1" s="52" t="s">
        <v>526</v>
      </c>
    </row>
    <row r="3" spans="1:11" x14ac:dyDescent="0.2">
      <c r="I3" s="49" t="s">
        <v>653</v>
      </c>
    </row>
    <row r="4" spans="1:11" x14ac:dyDescent="0.2">
      <c r="A4" s="53" t="s">
        <v>41</v>
      </c>
      <c r="B4" s="53" t="s">
        <v>261</v>
      </c>
      <c r="C4" s="53" t="s">
        <v>262</v>
      </c>
      <c r="I4" s="53" t="s">
        <v>41</v>
      </c>
      <c r="J4" s="53" t="s">
        <v>261</v>
      </c>
      <c r="K4" s="53" t="s">
        <v>262</v>
      </c>
    </row>
    <row r="5" spans="1:11" x14ac:dyDescent="0.2">
      <c r="A5">
        <v>1</v>
      </c>
      <c r="B5">
        <v>236</v>
      </c>
      <c r="C5" s="50">
        <f t="shared" ref="C5:C13" si="0">A5*B5</f>
        <v>236</v>
      </c>
      <c r="I5">
        <v>1</v>
      </c>
      <c r="J5">
        <v>237</v>
      </c>
      <c r="K5">
        <f>I5*J5</f>
        <v>237</v>
      </c>
    </row>
    <row r="6" spans="1:11" x14ac:dyDescent="0.2">
      <c r="A6">
        <v>5</v>
      </c>
      <c r="B6">
        <v>66</v>
      </c>
      <c r="C6" s="50">
        <f t="shared" si="0"/>
        <v>330</v>
      </c>
      <c r="I6">
        <v>5</v>
      </c>
      <c r="J6">
        <v>64</v>
      </c>
      <c r="K6">
        <f t="shared" ref="K6:K13" si="1">I6*J6</f>
        <v>320</v>
      </c>
    </row>
    <row r="7" spans="1:11" x14ac:dyDescent="0.2">
      <c r="A7">
        <v>10</v>
      </c>
      <c r="B7">
        <v>26</v>
      </c>
      <c r="C7" s="50">
        <f t="shared" si="0"/>
        <v>260</v>
      </c>
      <c r="I7">
        <v>10</v>
      </c>
      <c r="J7">
        <v>26</v>
      </c>
      <c r="K7">
        <f t="shared" si="1"/>
        <v>260</v>
      </c>
    </row>
    <row r="8" spans="1:11" x14ac:dyDescent="0.2">
      <c r="A8">
        <v>20</v>
      </c>
      <c r="B8">
        <v>1</v>
      </c>
      <c r="C8" s="50">
        <f t="shared" si="0"/>
        <v>20</v>
      </c>
      <c r="I8">
        <v>20</v>
      </c>
      <c r="J8">
        <v>0</v>
      </c>
      <c r="K8">
        <f t="shared" si="1"/>
        <v>0</v>
      </c>
    </row>
    <row r="9" spans="1:11" x14ac:dyDescent="0.2">
      <c r="A9">
        <v>50</v>
      </c>
      <c r="B9">
        <v>26</v>
      </c>
      <c r="C9" s="50">
        <f t="shared" si="0"/>
        <v>1300</v>
      </c>
      <c r="I9">
        <v>50</v>
      </c>
      <c r="J9">
        <v>22</v>
      </c>
      <c r="K9">
        <f t="shared" si="1"/>
        <v>1100</v>
      </c>
    </row>
    <row r="10" spans="1:11" x14ac:dyDescent="0.2">
      <c r="A10">
        <v>100</v>
      </c>
      <c r="B10">
        <v>14</v>
      </c>
      <c r="C10" s="50">
        <f t="shared" si="0"/>
        <v>1400</v>
      </c>
      <c r="I10">
        <v>100</v>
      </c>
      <c r="J10">
        <v>11</v>
      </c>
      <c r="K10">
        <f t="shared" si="1"/>
        <v>1100</v>
      </c>
    </row>
    <row r="11" spans="1:11" x14ac:dyDescent="0.2">
      <c r="A11">
        <v>200</v>
      </c>
      <c r="B11">
        <v>49</v>
      </c>
      <c r="C11" s="50">
        <f t="shared" si="0"/>
        <v>9800</v>
      </c>
      <c r="I11">
        <v>200</v>
      </c>
      <c r="J11">
        <v>3</v>
      </c>
      <c r="K11">
        <f t="shared" si="1"/>
        <v>600</v>
      </c>
    </row>
    <row r="12" spans="1:11" x14ac:dyDescent="0.2">
      <c r="A12">
        <v>500</v>
      </c>
      <c r="B12">
        <v>9</v>
      </c>
      <c r="C12" s="50">
        <f t="shared" si="0"/>
        <v>4500</v>
      </c>
      <c r="I12">
        <v>500</v>
      </c>
      <c r="J12">
        <v>0</v>
      </c>
      <c r="K12">
        <f t="shared" si="1"/>
        <v>0</v>
      </c>
    </row>
    <row r="13" spans="1:11" x14ac:dyDescent="0.2">
      <c r="A13">
        <v>1000</v>
      </c>
      <c r="B13">
        <v>1</v>
      </c>
      <c r="C13" s="50">
        <f t="shared" si="0"/>
        <v>1000</v>
      </c>
      <c r="I13">
        <v>1000</v>
      </c>
      <c r="J13">
        <v>0</v>
      </c>
      <c r="K13">
        <f t="shared" si="1"/>
        <v>0</v>
      </c>
    </row>
    <row r="14" spans="1:11" x14ac:dyDescent="0.2">
      <c r="B14" s="148"/>
      <c r="C14" s="50"/>
      <c r="I14"/>
      <c r="J14"/>
      <c r="K14">
        <f>SUM(K5:K13)</f>
        <v>3617</v>
      </c>
    </row>
    <row r="15" spans="1:11" x14ac:dyDescent="0.2">
      <c r="B15" s="148"/>
      <c r="C15" s="50"/>
    </row>
    <row r="16" spans="1:11" ht="13.5" thickBot="1" x14ac:dyDescent="0.25">
      <c r="B16" s="148"/>
      <c r="C16" s="50"/>
    </row>
    <row r="17" spans="1:3" x14ac:dyDescent="0.2">
      <c r="A17" s="54"/>
      <c r="B17" s="54"/>
      <c r="C17" s="55">
        <f>SUM(C4:C16)</f>
        <v>18846</v>
      </c>
    </row>
    <row r="19" spans="1:3" x14ac:dyDescent="0.2">
      <c r="C19" s="149"/>
    </row>
    <row r="21" spans="1:3" x14ac:dyDescent="0.2">
      <c r="C21" s="149"/>
    </row>
  </sheetData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pageSetUpPr fitToPage="1"/>
  </sheetPr>
  <dimension ref="A1:I56"/>
  <sheetViews>
    <sheetView workbookViewId="0"/>
  </sheetViews>
  <sheetFormatPr baseColWidth="10" defaultRowHeight="12.75" x14ac:dyDescent="0.2"/>
  <cols>
    <col min="1" max="1" width="18.42578125" style="115" bestFit="1" customWidth="1"/>
    <col min="2" max="2" width="19.5703125" bestFit="1" customWidth="1"/>
    <col min="3" max="3" width="16.28515625" bestFit="1" customWidth="1"/>
    <col min="4" max="4" width="12.5703125" bestFit="1" customWidth="1"/>
    <col min="5" max="5" width="7.85546875" bestFit="1" customWidth="1"/>
    <col min="6" max="6" width="10.28515625" bestFit="1" customWidth="1"/>
    <col min="7" max="7" width="7.42578125" style="19" bestFit="1" customWidth="1"/>
    <col min="8" max="8" width="1.140625" customWidth="1"/>
    <col min="9" max="9" width="13.5703125" bestFit="1" customWidth="1"/>
    <col min="10" max="10" width="3.85546875" bestFit="1" customWidth="1"/>
  </cols>
  <sheetData>
    <row r="1" spans="1:9" x14ac:dyDescent="0.2">
      <c r="A1" s="20" t="s">
        <v>502</v>
      </c>
      <c r="B1" s="12" t="s">
        <v>504</v>
      </c>
      <c r="C1" s="12" t="s">
        <v>505</v>
      </c>
      <c r="D1" s="18"/>
      <c r="E1" s="12"/>
      <c r="F1" s="12"/>
      <c r="G1" s="18"/>
      <c r="I1" s="12"/>
    </row>
    <row r="2" spans="1:9" s="21" customFormat="1" x14ac:dyDescent="0.2">
      <c r="A2" s="118"/>
      <c r="D2" s="83"/>
      <c r="G2" s="83"/>
    </row>
    <row r="3" spans="1:9" x14ac:dyDescent="0.2">
      <c r="B3" s="120"/>
      <c r="D3" s="19"/>
      <c r="I3" s="21"/>
    </row>
    <row r="4" spans="1:9" x14ac:dyDescent="0.2">
      <c r="B4" s="121"/>
      <c r="D4" s="19"/>
      <c r="I4" s="21"/>
    </row>
    <row r="5" spans="1:9" x14ac:dyDescent="0.2">
      <c r="B5" s="122"/>
      <c r="C5" s="21"/>
      <c r="D5" s="19"/>
      <c r="G5" s="83"/>
      <c r="I5" s="21"/>
    </row>
    <row r="6" spans="1:9" x14ac:dyDescent="0.2">
      <c r="B6" s="120"/>
      <c r="D6" s="19"/>
      <c r="G6" s="83"/>
    </row>
    <row r="7" spans="1:9" x14ac:dyDescent="0.2">
      <c r="B7" s="120"/>
      <c r="D7" s="19"/>
      <c r="F7" s="21"/>
      <c r="G7" s="83"/>
    </row>
    <row r="8" spans="1:9" x14ac:dyDescent="0.2">
      <c r="B8" s="120"/>
      <c r="D8" s="19"/>
      <c r="E8" s="65"/>
      <c r="G8" s="83"/>
    </row>
    <row r="9" spans="1:9" x14ac:dyDescent="0.2">
      <c r="B9" s="120"/>
      <c r="D9" s="19"/>
      <c r="G9" s="83"/>
    </row>
    <row r="10" spans="1:9" x14ac:dyDescent="0.2">
      <c r="B10" s="120"/>
      <c r="D10" s="19"/>
    </row>
    <row r="11" spans="1:9" x14ac:dyDescent="0.2">
      <c r="A11" s="116"/>
      <c r="B11" s="123"/>
      <c r="C11" s="63"/>
      <c r="D11" s="62"/>
      <c r="E11" s="63"/>
      <c r="F11" s="63"/>
      <c r="G11" s="62"/>
    </row>
    <row r="12" spans="1:9" x14ac:dyDescent="0.2">
      <c r="B12" s="120"/>
      <c r="C12" s="21"/>
      <c r="D12" s="19"/>
      <c r="E12" s="63"/>
      <c r="G12" s="83"/>
    </row>
    <row r="13" spans="1:9" x14ac:dyDescent="0.2">
      <c r="B13" s="120"/>
      <c r="D13" s="19"/>
      <c r="E13" s="65"/>
      <c r="F13" s="21"/>
      <c r="G13" s="83"/>
    </row>
    <row r="14" spans="1:9" x14ac:dyDescent="0.2">
      <c r="B14" s="120"/>
      <c r="D14" s="19"/>
      <c r="E14" s="63"/>
      <c r="G14" s="83"/>
    </row>
    <row r="15" spans="1:9" x14ac:dyDescent="0.2">
      <c r="B15" s="120"/>
      <c r="D15" s="19"/>
      <c r="E15" s="63"/>
    </row>
    <row r="16" spans="1:9" x14ac:dyDescent="0.2">
      <c r="B16" s="120"/>
      <c r="C16" s="21"/>
      <c r="D16" s="19"/>
      <c r="E16" s="63"/>
      <c r="G16" s="83"/>
    </row>
    <row r="17" spans="1:7" x14ac:dyDescent="0.2">
      <c r="B17" s="120"/>
      <c r="D17" s="19"/>
      <c r="E17" s="63"/>
      <c r="G17" s="83"/>
    </row>
    <row r="18" spans="1:7" x14ac:dyDescent="0.2">
      <c r="B18" s="120"/>
      <c r="D18" s="19"/>
      <c r="E18" s="63"/>
      <c r="G18" s="83"/>
    </row>
    <row r="19" spans="1:7" x14ac:dyDescent="0.2">
      <c r="B19" s="120"/>
      <c r="D19" s="19"/>
      <c r="E19" s="63"/>
      <c r="F19" s="21"/>
      <c r="G19" s="83"/>
    </row>
    <row r="20" spans="1:7" x14ac:dyDescent="0.2">
      <c r="B20" s="120"/>
      <c r="D20" s="19"/>
      <c r="E20" s="63"/>
      <c r="G20" s="83"/>
    </row>
    <row r="21" spans="1:7" x14ac:dyDescent="0.2">
      <c r="B21" s="120"/>
      <c r="D21" s="19"/>
      <c r="E21" s="63"/>
      <c r="F21" s="21"/>
    </row>
    <row r="22" spans="1:7" x14ac:dyDescent="0.2">
      <c r="B22" s="120"/>
      <c r="D22" s="19"/>
      <c r="E22" s="63"/>
      <c r="F22" s="21"/>
      <c r="G22" s="83"/>
    </row>
    <row r="23" spans="1:7" x14ac:dyDescent="0.2">
      <c r="A23" s="117"/>
      <c r="B23" s="124"/>
      <c r="C23" s="65"/>
      <c r="D23" s="64"/>
      <c r="E23" s="63"/>
      <c r="F23" s="65"/>
      <c r="G23" s="64"/>
    </row>
    <row r="24" spans="1:7" x14ac:dyDescent="0.2">
      <c r="B24" s="120"/>
      <c r="D24" s="19"/>
      <c r="E24" s="63"/>
      <c r="G24" s="83"/>
    </row>
    <row r="25" spans="1:7" x14ac:dyDescent="0.2">
      <c r="B25" s="120"/>
      <c r="D25" s="19"/>
      <c r="E25" s="63"/>
      <c r="G25" s="83"/>
    </row>
    <row r="26" spans="1:7" x14ac:dyDescent="0.2">
      <c r="B26" s="120"/>
      <c r="C26" s="21"/>
      <c r="D26" s="19"/>
      <c r="E26" s="63"/>
      <c r="G26" s="83"/>
    </row>
    <row r="27" spans="1:7" x14ac:dyDescent="0.2">
      <c r="B27" s="120"/>
      <c r="D27" s="19"/>
      <c r="E27" s="63"/>
    </row>
    <row r="28" spans="1:7" x14ac:dyDescent="0.2">
      <c r="B28" s="120"/>
      <c r="D28" s="19"/>
      <c r="E28" s="63"/>
      <c r="G28" s="83"/>
    </row>
    <row r="29" spans="1:7" x14ac:dyDescent="0.2">
      <c r="A29" s="117"/>
      <c r="B29" s="124"/>
      <c r="C29" s="65"/>
      <c r="D29" s="64"/>
      <c r="E29" s="63"/>
      <c r="F29" s="65"/>
      <c r="G29" s="62"/>
    </row>
    <row r="30" spans="1:7" x14ac:dyDescent="0.2">
      <c r="B30" s="120"/>
      <c r="D30" s="19"/>
      <c r="E30" s="63"/>
    </row>
    <row r="31" spans="1:7" x14ac:dyDescent="0.2">
      <c r="B31" s="120"/>
      <c r="D31" s="19"/>
      <c r="E31" s="63"/>
      <c r="G31" s="83"/>
    </row>
    <row r="32" spans="1:7" ht="13.5" thickBot="1" x14ac:dyDescent="0.25">
      <c r="A32" s="125" t="s">
        <v>506</v>
      </c>
      <c r="B32" s="126">
        <f>SUM(B3:B31)</f>
        <v>0</v>
      </c>
      <c r="C32" s="126">
        <f>SUM(C2:C31)</f>
        <v>0</v>
      </c>
      <c r="D32" s="19"/>
      <c r="E32" s="63"/>
      <c r="G32" s="83"/>
    </row>
    <row r="33" spans="1:7" x14ac:dyDescent="0.2">
      <c r="D33" s="19"/>
      <c r="E33" s="63"/>
      <c r="G33" s="83"/>
    </row>
    <row r="34" spans="1:7" x14ac:dyDescent="0.2">
      <c r="D34" s="19"/>
      <c r="E34" s="63"/>
    </row>
    <row r="35" spans="1:7" x14ac:dyDescent="0.2">
      <c r="A35" s="118"/>
      <c r="B35" s="21"/>
      <c r="C35" s="21"/>
      <c r="D35" s="83"/>
      <c r="E35" s="63"/>
      <c r="F35" s="21"/>
      <c r="G35" s="83"/>
    </row>
    <row r="36" spans="1:7" x14ac:dyDescent="0.2">
      <c r="D36" s="19"/>
      <c r="E36" s="63"/>
    </row>
    <row r="37" spans="1:7" x14ac:dyDescent="0.2">
      <c r="D37" s="19"/>
      <c r="E37" s="63"/>
      <c r="G37" s="83"/>
    </row>
    <row r="38" spans="1:7" x14ac:dyDescent="0.2">
      <c r="D38" s="19"/>
      <c r="E38" s="63"/>
    </row>
    <row r="39" spans="1:7" x14ac:dyDescent="0.2">
      <c r="D39" s="19"/>
      <c r="E39" s="63"/>
    </row>
    <row r="40" spans="1:7" x14ac:dyDescent="0.2">
      <c r="D40" s="19"/>
      <c r="E40" s="63"/>
    </row>
    <row r="41" spans="1:7" x14ac:dyDescent="0.2">
      <c r="D41" s="19"/>
      <c r="E41" s="63"/>
    </row>
    <row r="42" spans="1:7" x14ac:dyDescent="0.2">
      <c r="D42" s="19"/>
      <c r="E42" s="63"/>
      <c r="G42" s="83"/>
    </row>
    <row r="43" spans="1:7" x14ac:dyDescent="0.2">
      <c r="D43" s="19"/>
      <c r="E43" s="63"/>
      <c r="G43" s="83"/>
    </row>
    <row r="44" spans="1:7" x14ac:dyDescent="0.2">
      <c r="D44" s="19"/>
    </row>
    <row r="45" spans="1:7" s="21" customFormat="1" x14ac:dyDescent="0.2">
      <c r="A45" s="115"/>
      <c r="B45"/>
      <c r="C45"/>
      <c r="D45" s="19"/>
      <c r="E45"/>
      <c r="F45"/>
      <c r="G45" s="19"/>
    </row>
    <row r="46" spans="1:7" x14ac:dyDescent="0.2">
      <c r="D46" s="19"/>
      <c r="G46" s="83"/>
    </row>
    <row r="47" spans="1:7" x14ac:dyDescent="0.2">
      <c r="D47" s="19"/>
    </row>
    <row r="48" spans="1:7" x14ac:dyDescent="0.2">
      <c r="D48" s="19"/>
      <c r="G48" s="83"/>
    </row>
    <row r="49" spans="1:7" x14ac:dyDescent="0.2">
      <c r="D49" s="19"/>
    </row>
    <row r="50" spans="1:7" x14ac:dyDescent="0.2">
      <c r="D50" s="19"/>
    </row>
    <row r="51" spans="1:7" x14ac:dyDescent="0.2">
      <c r="D51" s="19"/>
    </row>
    <row r="52" spans="1:7" ht="14.25" customHeight="1" thickBot="1" x14ac:dyDescent="0.25"/>
    <row r="53" spans="1:7" ht="13.5" thickTop="1" x14ac:dyDescent="0.2">
      <c r="A53" s="119"/>
      <c r="B53" s="80"/>
      <c r="C53" s="81"/>
      <c r="D53" s="82"/>
      <c r="E53" s="81"/>
      <c r="F53" s="81"/>
      <c r="G53" s="79"/>
    </row>
    <row r="55" spans="1:7" x14ac:dyDescent="0.2">
      <c r="D55" s="21"/>
    </row>
    <row r="56" spans="1:7" x14ac:dyDescent="0.2">
      <c r="D56" s="21"/>
    </row>
  </sheetData>
  <phoneticPr fontId="6" type="noConversion"/>
  <printOptions gridLines="1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Kontoer</vt:lpstr>
      <vt:lpstr>REGNSKAP_2014</vt:lpstr>
      <vt:lpstr>Budsjett-DRIFT_2014</vt:lpstr>
      <vt:lpstr>Medlemskontingent</vt:lpstr>
      <vt:lpstr>Transgebyr</vt:lpstr>
      <vt:lpstr>Kasse</vt:lpstr>
      <vt:lpstr>Skidag_deltagere</vt:lpstr>
      <vt:lpstr>'Budsjett-DRIFT_2014'!Utskriftsområde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Helmer Skaali</dc:creator>
  <cp:lastModifiedBy>Elin Lundstad</cp:lastModifiedBy>
  <cp:lastPrinted>2014-12-11T12:31:56Z</cp:lastPrinted>
  <dcterms:created xsi:type="dcterms:W3CDTF">1997-01-16T18:32:43Z</dcterms:created>
  <dcterms:modified xsi:type="dcterms:W3CDTF">2015-02-09T09:35:12Z</dcterms:modified>
</cp:coreProperties>
</file>