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tmos\Projects\Active_projects\o7726_EMEP\trends\"/>
    </mc:Choice>
  </mc:AlternateContent>
  <bookViews>
    <workbookView xWindow="0" yWindow="0" windowWidth="28800" windowHeight="12435"/>
  </bookViews>
  <sheets>
    <sheet name="summary" sheetId="4" r:id="rId1"/>
    <sheet name="xSO4_precip_year" sheetId="3" r:id="rId2"/>
    <sheet name="SO2_year" sheetId="1" r:id="rId3"/>
    <sheet name="SO4_year" sheetId="2" r:id="rId4"/>
    <sheet name="no3_precip_year" sheetId="5" r:id="rId5"/>
    <sheet name="NO2_year" sheetId="6" r:id="rId6"/>
    <sheet name="sumNO3_year" sheetId="7" r:id="rId7"/>
    <sheet name="NH4_precip_year" sheetId="8" r:id="rId8"/>
    <sheet name="sumNH4_year" sheetId="9" r:id="rId9"/>
    <sheet name="PM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4" l="1"/>
  <c r="V15" i="4"/>
  <c r="U16" i="4"/>
  <c r="U15" i="4"/>
  <c r="T16" i="4"/>
  <c r="T15" i="4"/>
  <c r="S16" i="4"/>
  <c r="S15" i="4"/>
  <c r="R16" i="4"/>
  <c r="R15" i="4"/>
  <c r="Q16" i="4"/>
  <c r="Q15" i="4"/>
  <c r="X9" i="10"/>
  <c r="W9" i="10"/>
  <c r="X8" i="10"/>
  <c r="W8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W3" i="10"/>
  <c r="V13" i="4"/>
  <c r="V12" i="4"/>
  <c r="V10" i="4"/>
  <c r="V9" i="4"/>
  <c r="V8" i="4"/>
  <c r="V6" i="4"/>
  <c r="V5" i="4"/>
  <c r="V4" i="4"/>
  <c r="O13" i="4"/>
  <c r="O12" i="4"/>
  <c r="O10" i="4"/>
  <c r="O9" i="4"/>
  <c r="O8" i="4"/>
  <c r="O6" i="4"/>
  <c r="O5" i="4"/>
  <c r="O4" i="4"/>
  <c r="H4" i="4"/>
  <c r="H5" i="4"/>
  <c r="H6" i="4"/>
  <c r="H8" i="4"/>
  <c r="H9" i="4"/>
  <c r="H10" i="4"/>
  <c r="H12" i="4"/>
  <c r="H13" i="4"/>
  <c r="U12" i="4" l="1"/>
  <c r="N12" i="4"/>
  <c r="AH8" i="9"/>
  <c r="AH9" i="9"/>
  <c r="AG9" i="9"/>
  <c r="AF9" i="9"/>
  <c r="AG8" i="9"/>
  <c r="AF8" i="9"/>
  <c r="AF8" i="8"/>
  <c r="AG8" i="8"/>
  <c r="AH9" i="8"/>
  <c r="AH8" i="8"/>
  <c r="AG9" i="8"/>
  <c r="AF9" i="8"/>
  <c r="AG8" i="7"/>
  <c r="AH8" i="7"/>
  <c r="AH9" i="7"/>
  <c r="AF8" i="7"/>
  <c r="AG9" i="7"/>
  <c r="AF9" i="7"/>
  <c r="U9" i="4"/>
  <c r="G9" i="4"/>
  <c r="AH8" i="6"/>
  <c r="AH9" i="6"/>
  <c r="AG9" i="6"/>
  <c r="AF9" i="6"/>
  <c r="AG8" i="6"/>
  <c r="AF8" i="6"/>
  <c r="G8" i="4" s="1"/>
  <c r="AH9" i="5"/>
  <c r="AH8" i="5"/>
  <c r="AG9" i="5"/>
  <c r="AG8" i="5"/>
  <c r="AF9" i="5"/>
  <c r="AF8" i="5"/>
  <c r="AH8" i="2"/>
  <c r="AG9" i="2"/>
  <c r="AF9" i="2"/>
  <c r="AF8" i="2"/>
  <c r="AH9" i="2"/>
  <c r="AG8" i="2"/>
  <c r="AG8" i="1"/>
  <c r="AG9" i="1"/>
  <c r="AH9" i="1"/>
  <c r="AH8" i="1"/>
  <c r="AF9" i="1"/>
  <c r="AF8" i="1"/>
  <c r="AG8" i="3"/>
  <c r="AG9" i="3"/>
  <c r="AF9" i="3"/>
  <c r="AF8" i="3"/>
  <c r="AH9" i="3"/>
  <c r="AH8" i="3"/>
  <c r="B12" i="4"/>
  <c r="M12" i="4"/>
  <c r="T12" i="4"/>
  <c r="B13" i="4"/>
  <c r="C13" i="4"/>
  <c r="D13" i="4"/>
  <c r="E13" i="4"/>
  <c r="F13" i="4"/>
  <c r="G13" i="4"/>
  <c r="J13" i="4"/>
  <c r="K13" i="4"/>
  <c r="L13" i="4"/>
  <c r="M13" i="4"/>
  <c r="N13" i="4"/>
  <c r="U13" i="4"/>
  <c r="B8" i="4"/>
  <c r="C8" i="4"/>
  <c r="D8" i="4"/>
  <c r="E8" i="4"/>
  <c r="F8" i="4"/>
  <c r="J8" i="4"/>
  <c r="K8" i="4"/>
  <c r="L8" i="4"/>
  <c r="M8" i="4"/>
  <c r="N8" i="4"/>
  <c r="Q8" i="4"/>
  <c r="R8" i="4"/>
  <c r="S8" i="4"/>
  <c r="T8" i="4"/>
  <c r="U8" i="4"/>
  <c r="B9" i="4"/>
  <c r="C9" i="4"/>
  <c r="D9" i="4"/>
  <c r="E9" i="4"/>
  <c r="F9" i="4"/>
  <c r="J9" i="4"/>
  <c r="K9" i="4"/>
  <c r="L9" i="4"/>
  <c r="M9" i="4"/>
  <c r="N9" i="4"/>
  <c r="Q9" i="4"/>
  <c r="R9" i="4"/>
  <c r="S9" i="4"/>
  <c r="T9" i="4"/>
  <c r="B10" i="4"/>
  <c r="C10" i="4"/>
  <c r="D10" i="4"/>
  <c r="E10" i="4"/>
  <c r="F10" i="4"/>
  <c r="G10" i="4"/>
  <c r="J10" i="4"/>
  <c r="K10" i="4"/>
  <c r="L10" i="4"/>
  <c r="M10" i="4"/>
  <c r="N10" i="4"/>
  <c r="Q10" i="4"/>
  <c r="R10" i="4"/>
  <c r="S10" i="4"/>
  <c r="T10" i="4"/>
  <c r="U10" i="4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S23" i="9"/>
  <c r="AC22" i="9"/>
  <c r="S22" i="9"/>
  <c r="AC21" i="9"/>
  <c r="S21" i="9"/>
  <c r="AC20" i="9"/>
  <c r="S20" i="9"/>
  <c r="I20" i="9"/>
  <c r="AC19" i="9"/>
  <c r="S19" i="9"/>
  <c r="I19" i="9"/>
  <c r="AC18" i="9"/>
  <c r="S18" i="9"/>
  <c r="I18" i="9"/>
  <c r="AC17" i="9"/>
  <c r="S17" i="9"/>
  <c r="I17" i="9"/>
  <c r="AC16" i="9"/>
  <c r="S16" i="9"/>
  <c r="I16" i="9"/>
  <c r="AC15" i="9"/>
  <c r="S15" i="9"/>
  <c r="I15" i="9"/>
  <c r="AC14" i="9"/>
  <c r="S14" i="9"/>
  <c r="I14" i="9"/>
  <c r="AC13" i="9"/>
  <c r="S13" i="9"/>
  <c r="I13" i="9"/>
  <c r="AC12" i="9"/>
  <c r="S12" i="9"/>
  <c r="I12" i="9"/>
  <c r="AC11" i="9"/>
  <c r="S11" i="9"/>
  <c r="I11" i="9"/>
  <c r="AC10" i="9"/>
  <c r="S10" i="9"/>
  <c r="I10" i="9"/>
  <c r="AC9" i="9"/>
  <c r="S9" i="9"/>
  <c r="I9" i="9"/>
  <c r="G12" i="4"/>
  <c r="AC8" i="9"/>
  <c r="S8" i="9"/>
  <c r="I8" i="9"/>
  <c r="AC7" i="9"/>
  <c r="S7" i="9"/>
  <c r="I7" i="9"/>
  <c r="AH6" i="9"/>
  <c r="AG6" i="9"/>
  <c r="AF6" i="9"/>
  <c r="F12" i="4" s="1"/>
  <c r="AC6" i="9"/>
  <c r="S6" i="9"/>
  <c r="I6" i="9"/>
  <c r="AC5" i="9"/>
  <c r="S5" i="9"/>
  <c r="I5" i="9"/>
  <c r="AC4" i="9"/>
  <c r="AH5" i="9" s="1"/>
  <c r="S12" i="4" s="1"/>
  <c r="S4" i="9"/>
  <c r="I4" i="9"/>
  <c r="AH3" i="9"/>
  <c r="Q12" i="4" s="1"/>
  <c r="AG3" i="9"/>
  <c r="J12" i="4" s="1"/>
  <c r="AF3" i="9"/>
  <c r="C12" i="4" s="1"/>
  <c r="AC3" i="9"/>
  <c r="S3" i="9"/>
  <c r="I3" i="9"/>
  <c r="AF4" i="9" s="1"/>
  <c r="D12" i="4" s="1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X6" i="10"/>
  <c r="W6" i="10"/>
  <c r="S6" i="10"/>
  <c r="S5" i="10"/>
  <c r="S4" i="10"/>
  <c r="X3" i="10"/>
  <c r="S3" i="10"/>
  <c r="AG6" i="8"/>
  <c r="AG5" i="8"/>
  <c r="AG3" i="8"/>
  <c r="AF3" i="8"/>
  <c r="S59" i="8"/>
  <c r="S58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I43" i="8"/>
  <c r="S42" i="8"/>
  <c r="I42" i="8"/>
  <c r="S41" i="8"/>
  <c r="I41" i="8"/>
  <c r="S40" i="8"/>
  <c r="I40" i="8"/>
  <c r="S39" i="8"/>
  <c r="I39" i="8"/>
  <c r="S38" i="8"/>
  <c r="I38" i="8"/>
  <c r="S37" i="8"/>
  <c r="I37" i="8"/>
  <c r="S36" i="8"/>
  <c r="I36" i="8"/>
  <c r="S35" i="8"/>
  <c r="I35" i="8"/>
  <c r="S34" i="8"/>
  <c r="I34" i="8"/>
  <c r="S33" i="8"/>
  <c r="I33" i="8"/>
  <c r="S32" i="8"/>
  <c r="I32" i="8"/>
  <c r="S31" i="8"/>
  <c r="I31" i="8"/>
  <c r="S30" i="8"/>
  <c r="I30" i="8"/>
  <c r="S29" i="8"/>
  <c r="I29" i="8"/>
  <c r="S28" i="8"/>
  <c r="I28" i="8"/>
  <c r="S27" i="8"/>
  <c r="I27" i="8"/>
  <c r="S26" i="8"/>
  <c r="I26" i="8"/>
  <c r="S25" i="8"/>
  <c r="I25" i="8"/>
  <c r="S24" i="8"/>
  <c r="I24" i="8"/>
  <c r="S23" i="8"/>
  <c r="I23" i="8"/>
  <c r="S22" i="8"/>
  <c r="I22" i="8"/>
  <c r="S21" i="8"/>
  <c r="I21" i="8"/>
  <c r="S20" i="8"/>
  <c r="I20" i="8"/>
  <c r="S19" i="8"/>
  <c r="I19" i="8"/>
  <c r="S18" i="8"/>
  <c r="I18" i="8"/>
  <c r="S17" i="8"/>
  <c r="I17" i="8"/>
  <c r="S16" i="8"/>
  <c r="I16" i="8"/>
  <c r="S15" i="8"/>
  <c r="I15" i="8"/>
  <c r="S14" i="8"/>
  <c r="I14" i="8"/>
  <c r="S13" i="8"/>
  <c r="I13" i="8"/>
  <c r="S12" i="8"/>
  <c r="I12" i="8"/>
  <c r="S11" i="8"/>
  <c r="I11" i="8"/>
  <c r="S10" i="8"/>
  <c r="I10" i="8"/>
  <c r="S9" i="8"/>
  <c r="I9" i="8"/>
  <c r="S8" i="8"/>
  <c r="I8" i="8"/>
  <c r="S7" i="8"/>
  <c r="I7" i="8"/>
  <c r="AH6" i="8"/>
  <c r="T13" i="4" s="1"/>
  <c r="AF6" i="8"/>
  <c r="S6" i="8"/>
  <c r="I6" i="8"/>
  <c r="S5" i="8"/>
  <c r="I5" i="8"/>
  <c r="S4" i="8"/>
  <c r="I4" i="8"/>
  <c r="AH3" i="8"/>
  <c r="Q13" i="4" s="1"/>
  <c r="S3" i="8"/>
  <c r="I3" i="8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S24" i="7"/>
  <c r="AC23" i="7"/>
  <c r="S23" i="7"/>
  <c r="AC22" i="7"/>
  <c r="S22" i="7"/>
  <c r="AC21" i="7"/>
  <c r="S21" i="7"/>
  <c r="AC20" i="7"/>
  <c r="S20" i="7"/>
  <c r="I20" i="7"/>
  <c r="AC19" i="7"/>
  <c r="S19" i="7"/>
  <c r="I19" i="7"/>
  <c r="AC18" i="7"/>
  <c r="S18" i="7"/>
  <c r="I18" i="7"/>
  <c r="AC17" i="7"/>
  <c r="S17" i="7"/>
  <c r="I17" i="7"/>
  <c r="AC16" i="7"/>
  <c r="S16" i="7"/>
  <c r="I16" i="7"/>
  <c r="AC15" i="7"/>
  <c r="S15" i="7"/>
  <c r="I15" i="7"/>
  <c r="AC14" i="7"/>
  <c r="S14" i="7"/>
  <c r="I14" i="7"/>
  <c r="AC13" i="7"/>
  <c r="S13" i="7"/>
  <c r="I13" i="7"/>
  <c r="AC12" i="7"/>
  <c r="S12" i="7"/>
  <c r="I12" i="7"/>
  <c r="AC11" i="7"/>
  <c r="S11" i="7"/>
  <c r="I11" i="7"/>
  <c r="AC10" i="7"/>
  <c r="S10" i="7"/>
  <c r="I10" i="7"/>
  <c r="AC9" i="7"/>
  <c r="S9" i="7"/>
  <c r="I9" i="7"/>
  <c r="AC8" i="7"/>
  <c r="S8" i="7"/>
  <c r="I8" i="7"/>
  <c r="AC7" i="7"/>
  <c r="S7" i="7"/>
  <c r="I7" i="7"/>
  <c r="AH6" i="7"/>
  <c r="AG6" i="7"/>
  <c r="AF6" i="7"/>
  <c r="AC6" i="7"/>
  <c r="S6" i="7"/>
  <c r="I6" i="7"/>
  <c r="AC5" i="7"/>
  <c r="S5" i="7"/>
  <c r="I5" i="7"/>
  <c r="AC4" i="7"/>
  <c r="S4" i="7"/>
  <c r="I4" i="7"/>
  <c r="AH3" i="7"/>
  <c r="AG3" i="7"/>
  <c r="AF3" i="7"/>
  <c r="AC3" i="7"/>
  <c r="S3" i="7"/>
  <c r="I3" i="7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S36" i="6"/>
  <c r="AC35" i="6"/>
  <c r="S35" i="6"/>
  <c r="AC34" i="6"/>
  <c r="S34" i="6"/>
  <c r="AC33" i="6"/>
  <c r="S33" i="6"/>
  <c r="AC32" i="6"/>
  <c r="S32" i="6"/>
  <c r="AC31" i="6"/>
  <c r="S31" i="6"/>
  <c r="AC30" i="6"/>
  <c r="S30" i="6"/>
  <c r="I30" i="6"/>
  <c r="AC29" i="6"/>
  <c r="S29" i="6"/>
  <c r="I29" i="6"/>
  <c r="AC28" i="6"/>
  <c r="S28" i="6"/>
  <c r="I28" i="6"/>
  <c r="AC27" i="6"/>
  <c r="S27" i="6"/>
  <c r="I27" i="6"/>
  <c r="AC26" i="6"/>
  <c r="S26" i="6"/>
  <c r="I26" i="6"/>
  <c r="AC25" i="6"/>
  <c r="S25" i="6"/>
  <c r="I25" i="6"/>
  <c r="AC24" i="6"/>
  <c r="S24" i="6"/>
  <c r="I24" i="6"/>
  <c r="AC23" i="6"/>
  <c r="S23" i="6"/>
  <c r="I23" i="6"/>
  <c r="AC22" i="6"/>
  <c r="S22" i="6"/>
  <c r="I22" i="6"/>
  <c r="AC21" i="6"/>
  <c r="S21" i="6"/>
  <c r="I21" i="6"/>
  <c r="AC20" i="6"/>
  <c r="S20" i="6"/>
  <c r="I20" i="6"/>
  <c r="AC19" i="6"/>
  <c r="S19" i="6"/>
  <c r="I19" i="6"/>
  <c r="AC18" i="6"/>
  <c r="S18" i="6"/>
  <c r="I18" i="6"/>
  <c r="AC17" i="6"/>
  <c r="S17" i="6"/>
  <c r="I17" i="6"/>
  <c r="AC16" i="6"/>
  <c r="S16" i="6"/>
  <c r="I16" i="6"/>
  <c r="AC15" i="6"/>
  <c r="S15" i="6"/>
  <c r="I15" i="6"/>
  <c r="AC14" i="6"/>
  <c r="S14" i="6"/>
  <c r="I14" i="6"/>
  <c r="AC13" i="6"/>
  <c r="S13" i="6"/>
  <c r="I13" i="6"/>
  <c r="AC12" i="6"/>
  <c r="S12" i="6"/>
  <c r="I12" i="6"/>
  <c r="AC11" i="6"/>
  <c r="S11" i="6"/>
  <c r="I11" i="6"/>
  <c r="AC10" i="6"/>
  <c r="S10" i="6"/>
  <c r="I10" i="6"/>
  <c r="AC9" i="6"/>
  <c r="S9" i="6"/>
  <c r="I9" i="6"/>
  <c r="AC8" i="6"/>
  <c r="S8" i="6"/>
  <c r="I8" i="6"/>
  <c r="AC7" i="6"/>
  <c r="S7" i="6"/>
  <c r="I7" i="6"/>
  <c r="AH6" i="6"/>
  <c r="AG6" i="6"/>
  <c r="AF6" i="6"/>
  <c r="AC6" i="6"/>
  <c r="S6" i="6"/>
  <c r="I6" i="6"/>
  <c r="AC5" i="6"/>
  <c r="S5" i="6"/>
  <c r="I5" i="6"/>
  <c r="AC4" i="6"/>
  <c r="S4" i="6"/>
  <c r="I4" i="6"/>
  <c r="AH3" i="6"/>
  <c r="AG3" i="6"/>
  <c r="AF3" i="6"/>
  <c r="AC3" i="6"/>
  <c r="S3" i="6"/>
  <c r="I3" i="6"/>
  <c r="AH6" i="5"/>
  <c r="AH5" i="5"/>
  <c r="AH4" i="5"/>
  <c r="AH3" i="5"/>
  <c r="AG6" i="5"/>
  <c r="AG5" i="5"/>
  <c r="AG4" i="5"/>
  <c r="AG3" i="5"/>
  <c r="AF3" i="5"/>
  <c r="AC72" i="5"/>
  <c r="AC71" i="5"/>
  <c r="AC70" i="5"/>
  <c r="S57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S56" i="5"/>
  <c r="AC55" i="5"/>
  <c r="S55" i="5"/>
  <c r="AC54" i="5"/>
  <c r="S54" i="5"/>
  <c r="AC53" i="5"/>
  <c r="S53" i="5"/>
  <c r="AC52" i="5"/>
  <c r="S52" i="5"/>
  <c r="AC51" i="5"/>
  <c r="S51" i="5"/>
  <c r="AC50" i="5"/>
  <c r="S50" i="5"/>
  <c r="AC49" i="5"/>
  <c r="S49" i="5"/>
  <c r="AC48" i="5"/>
  <c r="S48" i="5"/>
  <c r="AC47" i="5"/>
  <c r="S47" i="5"/>
  <c r="AC46" i="5"/>
  <c r="S46" i="5"/>
  <c r="AC45" i="5"/>
  <c r="S45" i="5"/>
  <c r="AC44" i="5"/>
  <c r="S44" i="5"/>
  <c r="I44" i="5"/>
  <c r="AC43" i="5"/>
  <c r="S43" i="5"/>
  <c r="I43" i="5"/>
  <c r="AC42" i="5"/>
  <c r="S42" i="5"/>
  <c r="I42" i="5"/>
  <c r="AC41" i="5"/>
  <c r="S41" i="5"/>
  <c r="I41" i="5"/>
  <c r="AC40" i="5"/>
  <c r="S40" i="5"/>
  <c r="I40" i="5"/>
  <c r="AC39" i="5"/>
  <c r="S39" i="5"/>
  <c r="I39" i="5"/>
  <c r="AC38" i="5"/>
  <c r="S38" i="5"/>
  <c r="I38" i="5"/>
  <c r="AC37" i="5"/>
  <c r="S37" i="5"/>
  <c r="I37" i="5"/>
  <c r="AC36" i="5"/>
  <c r="S36" i="5"/>
  <c r="I36" i="5"/>
  <c r="AC35" i="5"/>
  <c r="S35" i="5"/>
  <c r="I35" i="5"/>
  <c r="AC34" i="5"/>
  <c r="S34" i="5"/>
  <c r="I34" i="5"/>
  <c r="AC33" i="5"/>
  <c r="S33" i="5"/>
  <c r="I33" i="5"/>
  <c r="AC32" i="5"/>
  <c r="S32" i="5"/>
  <c r="I32" i="5"/>
  <c r="AC31" i="5"/>
  <c r="S31" i="5"/>
  <c r="I31" i="5"/>
  <c r="AC30" i="5"/>
  <c r="S30" i="5"/>
  <c r="I30" i="5"/>
  <c r="AC29" i="5"/>
  <c r="S29" i="5"/>
  <c r="I29" i="5"/>
  <c r="AC28" i="5"/>
  <c r="S28" i="5"/>
  <c r="I28" i="5"/>
  <c r="AC27" i="5"/>
  <c r="S27" i="5"/>
  <c r="I27" i="5"/>
  <c r="AC26" i="5"/>
  <c r="S26" i="5"/>
  <c r="I26" i="5"/>
  <c r="AC25" i="5"/>
  <c r="S25" i="5"/>
  <c r="I25" i="5"/>
  <c r="AC24" i="5"/>
  <c r="S24" i="5"/>
  <c r="I24" i="5"/>
  <c r="AC23" i="5"/>
  <c r="S23" i="5"/>
  <c r="I23" i="5"/>
  <c r="AC22" i="5"/>
  <c r="S22" i="5"/>
  <c r="I22" i="5"/>
  <c r="AC21" i="5"/>
  <c r="S21" i="5"/>
  <c r="I21" i="5"/>
  <c r="AC20" i="5"/>
  <c r="S20" i="5"/>
  <c r="I20" i="5"/>
  <c r="AC19" i="5"/>
  <c r="S19" i="5"/>
  <c r="I19" i="5"/>
  <c r="AC18" i="5"/>
  <c r="S18" i="5"/>
  <c r="I18" i="5"/>
  <c r="AC17" i="5"/>
  <c r="S17" i="5"/>
  <c r="I17" i="5"/>
  <c r="AC16" i="5"/>
  <c r="S16" i="5"/>
  <c r="I16" i="5"/>
  <c r="AC15" i="5"/>
  <c r="S15" i="5"/>
  <c r="I15" i="5"/>
  <c r="AC14" i="5"/>
  <c r="S14" i="5"/>
  <c r="I14" i="5"/>
  <c r="AC13" i="5"/>
  <c r="S13" i="5"/>
  <c r="I13" i="5"/>
  <c r="AC12" i="5"/>
  <c r="S12" i="5"/>
  <c r="I12" i="5"/>
  <c r="AC11" i="5"/>
  <c r="S11" i="5"/>
  <c r="I11" i="5"/>
  <c r="AC10" i="5"/>
  <c r="S10" i="5"/>
  <c r="I10" i="5"/>
  <c r="AC9" i="5"/>
  <c r="S9" i="5"/>
  <c r="I9" i="5"/>
  <c r="AC8" i="5"/>
  <c r="S8" i="5"/>
  <c r="I8" i="5"/>
  <c r="AC7" i="5"/>
  <c r="S7" i="5"/>
  <c r="I7" i="5"/>
  <c r="AF6" i="5"/>
  <c r="AC6" i="5"/>
  <c r="S6" i="5"/>
  <c r="I6" i="5"/>
  <c r="AC5" i="5"/>
  <c r="S5" i="5"/>
  <c r="I5" i="5"/>
  <c r="AC4" i="5"/>
  <c r="S4" i="5"/>
  <c r="I4" i="5"/>
  <c r="AC3" i="5"/>
  <c r="S3" i="5"/>
  <c r="I3" i="5"/>
  <c r="AF4" i="5" s="1"/>
  <c r="AH4" i="9" l="1"/>
  <c r="R12" i="4" s="1"/>
  <c r="AH5" i="8"/>
  <c r="S13" i="4" s="1"/>
  <c r="AG5" i="9"/>
  <c r="L12" i="4" s="1"/>
  <c r="AF5" i="9"/>
  <c r="E12" i="4" s="1"/>
  <c r="AG4" i="9"/>
  <c r="K12" i="4" s="1"/>
  <c r="X5" i="10"/>
  <c r="X4" i="10"/>
  <c r="W5" i="10"/>
  <c r="W4" i="10"/>
  <c r="AF4" i="8"/>
  <c r="AF5" i="8"/>
  <c r="AH4" i="8"/>
  <c r="R13" i="4" s="1"/>
  <c r="AG4" i="8"/>
  <c r="AH5" i="7"/>
  <c r="AG4" i="7"/>
  <c r="AH4" i="7"/>
  <c r="AG5" i="7"/>
  <c r="AF5" i="7"/>
  <c r="AF4" i="7"/>
  <c r="AH5" i="6"/>
  <c r="AF4" i="6"/>
  <c r="AF5" i="6"/>
  <c r="AH4" i="6"/>
  <c r="AG5" i="6"/>
  <c r="AG4" i="6"/>
  <c r="AF5" i="5"/>
  <c r="U6" i="4"/>
  <c r="N6" i="4"/>
  <c r="G6" i="4"/>
  <c r="T6" i="4"/>
  <c r="M6" i="4"/>
  <c r="F6" i="4"/>
  <c r="S6" i="4"/>
  <c r="L6" i="4"/>
  <c r="E6" i="4"/>
  <c r="R6" i="4"/>
  <c r="K6" i="4"/>
  <c r="D6" i="4"/>
  <c r="Q6" i="4"/>
  <c r="J6" i="4"/>
  <c r="C6" i="4"/>
  <c r="B6" i="4"/>
  <c r="U5" i="4"/>
  <c r="N5" i="4"/>
  <c r="G5" i="4"/>
  <c r="T5" i="4"/>
  <c r="M5" i="4"/>
  <c r="F5" i="4"/>
  <c r="S5" i="4"/>
  <c r="L5" i="4"/>
  <c r="E5" i="4"/>
  <c r="R5" i="4"/>
  <c r="K5" i="4"/>
  <c r="D5" i="4"/>
  <c r="Q5" i="4"/>
  <c r="J5" i="4"/>
  <c r="C5" i="4"/>
  <c r="Q2" i="4"/>
  <c r="J2" i="4"/>
  <c r="B5" i="4"/>
  <c r="U4" i="4"/>
  <c r="N4" i="4"/>
  <c r="G4" i="4"/>
  <c r="T4" i="4"/>
  <c r="M4" i="4"/>
  <c r="F4" i="4"/>
  <c r="S4" i="4"/>
  <c r="L4" i="4"/>
  <c r="E4" i="4"/>
  <c r="R4" i="4"/>
  <c r="K4" i="4"/>
  <c r="D4" i="4"/>
  <c r="Q4" i="4"/>
  <c r="J4" i="4"/>
  <c r="C4" i="4"/>
  <c r="C2" i="4"/>
  <c r="B4" i="4"/>
  <c r="AH6" i="3"/>
  <c r="AH5" i="3"/>
  <c r="AH4" i="3"/>
  <c r="AH3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G6" i="3"/>
  <c r="AG5" i="3"/>
  <c r="AG4" i="3"/>
  <c r="AG3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AF6" i="3"/>
  <c r="AF5" i="3"/>
  <c r="AF4" i="3"/>
  <c r="AF3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AC40" i="3"/>
  <c r="S40" i="3"/>
  <c r="AC39" i="3"/>
  <c r="S39" i="3"/>
  <c r="AC38" i="3"/>
  <c r="S38" i="3"/>
  <c r="AC37" i="3"/>
  <c r="S37" i="3"/>
  <c r="AC36" i="3"/>
  <c r="S36" i="3"/>
  <c r="AC35" i="3"/>
  <c r="S35" i="3"/>
  <c r="AC34" i="3"/>
  <c r="S34" i="3"/>
  <c r="AC33" i="3"/>
  <c r="S33" i="3"/>
  <c r="AC32" i="3"/>
  <c r="S32" i="3"/>
  <c r="AC31" i="3"/>
  <c r="S31" i="3"/>
  <c r="AC30" i="3"/>
  <c r="S30" i="3"/>
  <c r="AC29" i="3"/>
  <c r="S29" i="3"/>
  <c r="AC28" i="3"/>
  <c r="S28" i="3"/>
  <c r="AC27" i="3"/>
  <c r="S27" i="3"/>
  <c r="AC26" i="3"/>
  <c r="S26" i="3"/>
  <c r="AC25" i="3"/>
  <c r="S25" i="3"/>
  <c r="I25" i="3"/>
  <c r="AC24" i="3"/>
  <c r="S24" i="3"/>
  <c r="I24" i="3"/>
  <c r="AC23" i="3"/>
  <c r="S23" i="3"/>
  <c r="I23" i="3"/>
  <c r="AC22" i="3"/>
  <c r="S22" i="3"/>
  <c r="I22" i="3"/>
  <c r="AC21" i="3"/>
  <c r="S21" i="3"/>
  <c r="I21" i="3"/>
  <c r="AC20" i="3"/>
  <c r="S20" i="3"/>
  <c r="I20" i="3"/>
  <c r="AC19" i="3"/>
  <c r="S19" i="3"/>
  <c r="I19" i="3"/>
  <c r="AC18" i="3"/>
  <c r="S18" i="3"/>
  <c r="I18" i="3"/>
  <c r="AC17" i="3"/>
  <c r="S17" i="3"/>
  <c r="I17" i="3"/>
  <c r="AC16" i="3"/>
  <c r="S16" i="3"/>
  <c r="I16" i="3"/>
  <c r="AC15" i="3"/>
  <c r="S15" i="3"/>
  <c r="I15" i="3"/>
  <c r="AC14" i="3"/>
  <c r="S14" i="3"/>
  <c r="I14" i="3"/>
  <c r="AC13" i="3"/>
  <c r="S13" i="3"/>
  <c r="I13" i="3"/>
  <c r="AC12" i="3"/>
  <c r="S12" i="3"/>
  <c r="I12" i="3"/>
  <c r="AC11" i="3"/>
  <c r="S11" i="3"/>
  <c r="I11" i="3"/>
  <c r="AC10" i="3"/>
  <c r="S10" i="3"/>
  <c r="I10" i="3"/>
  <c r="AC9" i="3"/>
  <c r="S9" i="3"/>
  <c r="I9" i="3"/>
  <c r="AC8" i="3"/>
  <c r="S8" i="3"/>
  <c r="I8" i="3"/>
  <c r="AC7" i="3"/>
  <c r="S7" i="3"/>
  <c r="I7" i="3"/>
  <c r="AC6" i="3"/>
  <c r="S6" i="3"/>
  <c r="I6" i="3"/>
  <c r="AC5" i="3"/>
  <c r="S5" i="3"/>
  <c r="I5" i="3"/>
  <c r="AC4" i="3"/>
  <c r="S4" i="3"/>
  <c r="I4" i="3"/>
  <c r="AC3" i="3"/>
  <c r="S3" i="3"/>
  <c r="I3" i="3"/>
  <c r="AH6" i="2"/>
  <c r="AG6" i="2"/>
  <c r="AF6" i="2"/>
  <c r="AH5" i="2"/>
  <c r="AG5" i="2"/>
  <c r="AF5" i="2"/>
  <c r="AH4" i="2"/>
  <c r="AG4" i="2"/>
  <c r="AF4" i="2"/>
  <c r="AH3" i="2"/>
  <c r="AG3" i="2"/>
  <c r="AF3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AC55" i="1" l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AG5" i="1" s="1"/>
  <c r="S4" i="1"/>
  <c r="S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AF5" i="1" s="1"/>
  <c r="AH6" i="1"/>
  <c r="AH3" i="1"/>
  <c r="AG6" i="1"/>
  <c r="AG3" i="1"/>
  <c r="AF6" i="1"/>
  <c r="AF3" i="1"/>
  <c r="AH5" i="1" l="1"/>
  <c r="AH4" i="1"/>
  <c r="AF4" i="1"/>
  <c r="AG4" i="1"/>
</calcChain>
</file>

<file path=xl/sharedStrings.xml><?xml version="1.0" encoding="utf-8"?>
<sst xmlns="http://schemas.openxmlformats.org/spreadsheetml/2006/main" count="1401" uniqueCount="193">
  <si>
    <t>site</t>
  </si>
  <si>
    <t>sig</t>
  </si>
  <si>
    <t>p</t>
  </si>
  <si>
    <t>slope</t>
  </si>
  <si>
    <t>interc</t>
  </si>
  <si>
    <t>rel</t>
  </si>
  <si>
    <t>S</t>
  </si>
  <si>
    <t>AT0002R</t>
  </si>
  <si>
    <t>AT0005R</t>
  </si>
  <si>
    <t>CH0001G</t>
  </si>
  <si>
    <t>CH0002R</t>
  </si>
  <si>
    <t>CH0005R</t>
  </si>
  <si>
    <t>CZ0001R</t>
  </si>
  <si>
    <t>CZ0003R</t>
  </si>
  <si>
    <t>DE0001R</t>
  </si>
  <si>
    <t>DE0002R</t>
  </si>
  <si>
    <t>DE0003R</t>
  </si>
  <si>
    <t>DE0007R</t>
  </si>
  <si>
    <t>DK0003R</t>
  </si>
  <si>
    <t>DK0005R</t>
  </si>
  <si>
    <t>DK0008R</t>
  </si>
  <si>
    <t>FI04-37</t>
  </si>
  <si>
    <t>FI0009R</t>
  </si>
  <si>
    <t>FI0017R</t>
  </si>
  <si>
    <t>FI0022R</t>
  </si>
  <si>
    <t>GB0037R</t>
  </si>
  <si>
    <t>HU0002R</t>
  </si>
  <si>
    <t>IE0001R</t>
  </si>
  <si>
    <t>IT0004R</t>
  </si>
  <si>
    <t>LT0015R</t>
  </si>
  <si>
    <t>LV0010R</t>
  </si>
  <si>
    <t>NL0009R</t>
  </si>
  <si>
    <t>NL0010R</t>
  </si>
  <si>
    <t>NO01-02</t>
  </si>
  <si>
    <t>NO0015R</t>
  </si>
  <si>
    <t>NO0039R</t>
  </si>
  <si>
    <t>NO0042G</t>
  </si>
  <si>
    <t>PL0002R</t>
  </si>
  <si>
    <t>PL0003R</t>
  </si>
  <si>
    <t>RS0005R</t>
  </si>
  <si>
    <t>SE02-14</t>
  </si>
  <si>
    <t>SE0005R</t>
  </si>
  <si>
    <t>SE0011R</t>
  </si>
  <si>
    <t>SK0002R</t>
  </si>
  <si>
    <t>ES0003R</t>
  </si>
  <si>
    <t>ES0004R</t>
  </si>
  <si>
    <t>ES0007R</t>
  </si>
  <si>
    <t>ES0008R</t>
  </si>
  <si>
    <t>ES0009R</t>
  </si>
  <si>
    <t>ES0010R</t>
  </si>
  <si>
    <t>ES0011R</t>
  </si>
  <si>
    <t>ES0012R</t>
  </si>
  <si>
    <t>ES0013R</t>
  </si>
  <si>
    <t>ES0014R</t>
  </si>
  <si>
    <t>ES0016R</t>
  </si>
  <si>
    <t>FI0036R</t>
  </si>
  <si>
    <t>FR0010R</t>
  </si>
  <si>
    <t>GB0002R</t>
  </si>
  <si>
    <t>GB0006R</t>
  </si>
  <si>
    <t>GB0007R</t>
  </si>
  <si>
    <t>GB0013R</t>
  </si>
  <si>
    <t>GB0016R</t>
  </si>
  <si>
    <t>GB0036R</t>
  </si>
  <si>
    <t>GB0038R</t>
  </si>
  <si>
    <t>GB0045R</t>
  </si>
  <si>
    <t>IT0001R</t>
  </si>
  <si>
    <t>PL0004R</t>
  </si>
  <si>
    <t>PL0005R</t>
  </si>
  <si>
    <t>RU0001R</t>
  </si>
  <si>
    <t>RU0018R</t>
  </si>
  <si>
    <t>SE0008R</t>
  </si>
  <si>
    <t>SE0012R</t>
  </si>
  <si>
    <t>SI0008R</t>
  </si>
  <si>
    <t>SK0006R</t>
  </si>
  <si>
    <t>SO2 trends, 1990-2012</t>
  </si>
  <si>
    <t>SO2 trends, 1990-2001</t>
  </si>
  <si>
    <t>SO2 trends,2002-2012</t>
  </si>
  <si>
    <t>N &gt;8</t>
  </si>
  <si>
    <t>N &gt;17</t>
  </si>
  <si>
    <t>% change</t>
  </si>
  <si>
    <t>Nr of sites</t>
  </si>
  <si>
    <t>1990-2012</t>
  </si>
  <si>
    <t>1990-2001</t>
  </si>
  <si>
    <t>2002-2012</t>
  </si>
  <si>
    <t>Average slope (ugS/year)</t>
  </si>
  <si>
    <t>Average %</t>
  </si>
  <si>
    <t>Standar dev, %</t>
  </si>
  <si>
    <t>SO2</t>
  </si>
  <si>
    <t>SO4 in aerosols, trend 2002-2012</t>
  </si>
  <si>
    <t>SO4 in aerosols, trends 1990-2001</t>
  </si>
  <si>
    <t>SO4 in aerosols, trends 1990-2012</t>
  </si>
  <si>
    <t>FI04R/F</t>
  </si>
  <si>
    <t>IS0002R</t>
  </si>
  <si>
    <t>FR0003R</t>
  </si>
  <si>
    <t>FR0008R</t>
  </si>
  <si>
    <t>FR0012R</t>
  </si>
  <si>
    <t>GB0014R</t>
  </si>
  <si>
    <t>GB0015R</t>
  </si>
  <si>
    <t>NO0041R</t>
  </si>
  <si>
    <t>FR0013R</t>
  </si>
  <si>
    <t>ssc SO4 in precip, trends 1990-2012</t>
  </si>
  <si>
    <t>ssc SO4 in precip, trends 1990-2001</t>
  </si>
  <si>
    <t>DE0004R</t>
  </si>
  <si>
    <t>DE0005R</t>
  </si>
  <si>
    <t>DE0008R</t>
  </si>
  <si>
    <t>EE0009R</t>
  </si>
  <si>
    <t>EE0011R</t>
  </si>
  <si>
    <t>FI0004R</t>
  </si>
  <si>
    <t>FR0009R</t>
  </si>
  <si>
    <t>HR0002R</t>
  </si>
  <si>
    <t>HR0004R</t>
  </si>
  <si>
    <t>NO0001R</t>
  </si>
  <si>
    <t>RU0013R</t>
  </si>
  <si>
    <t>AT0004R</t>
  </si>
  <si>
    <t>ES0001R</t>
  </si>
  <si>
    <t>IE0002R</t>
  </si>
  <si>
    <t>NO0008R</t>
  </si>
  <si>
    <t>PT0001R</t>
  </si>
  <si>
    <t>PT0003R</t>
  </si>
  <si>
    <t>PT0004R</t>
  </si>
  <si>
    <t>xSO4 precip</t>
  </si>
  <si>
    <t>CH0004R</t>
  </si>
  <si>
    <t>DE0009R</t>
  </si>
  <si>
    <t>DE0044R</t>
  </si>
  <si>
    <t>DK0022R</t>
  </si>
  <si>
    <t>FR0014R</t>
  </si>
  <si>
    <t>FR0015R</t>
  </si>
  <si>
    <t>FR0016R</t>
  </si>
  <si>
    <t>IS0090R</t>
  </si>
  <si>
    <t>SK0004R</t>
  </si>
  <si>
    <t>SK0007R</t>
  </si>
  <si>
    <t>N&gt;8</t>
  </si>
  <si>
    <t>nr sites</t>
  </si>
  <si>
    <t>trend %</t>
  </si>
  <si>
    <t>std</t>
  </si>
  <si>
    <t>NO3 in precip, trends 1990-2012</t>
  </si>
  <si>
    <t>NO3 in precip, trends 1990-2001</t>
  </si>
  <si>
    <t>BE0003R</t>
  </si>
  <si>
    <t>NO0099R</t>
  </si>
  <si>
    <t>BE0014R</t>
  </si>
  <si>
    <t>FI0053R</t>
  </si>
  <si>
    <t>FR0090R</t>
  </si>
  <si>
    <t>IS0091R</t>
  </si>
  <si>
    <t>NL0091R</t>
  </si>
  <si>
    <t>Average slope (ugN/year)</t>
  </si>
  <si>
    <t>NO3 precip</t>
  </si>
  <si>
    <t>NO2 in air, trends 1990-2012</t>
  </si>
  <si>
    <t>NO2 in air, trends 1990-2001</t>
  </si>
  <si>
    <t>NO2 in air, trend 2002-2012</t>
  </si>
  <si>
    <t>BE0011R</t>
  </si>
  <si>
    <t>BE0013R</t>
  </si>
  <si>
    <t>BE0032R</t>
  </si>
  <si>
    <t>SE002-1</t>
  </si>
  <si>
    <t>BE0001R</t>
  </si>
  <si>
    <t>CH0003R</t>
  </si>
  <si>
    <t>FI0037R</t>
  </si>
  <si>
    <t>GB0043R</t>
  </si>
  <si>
    <t>GB0050R</t>
  </si>
  <si>
    <t>HNO3 + NO3 in air+aerosol, trends 1990-2012</t>
  </si>
  <si>
    <t>HNO3 + NO3 in air+aeroso, trends 1990-2001</t>
  </si>
  <si>
    <t>HNO3 + NO3 in air+aeroso, trend 2002-2012</t>
  </si>
  <si>
    <t>sumNO3 aero</t>
  </si>
  <si>
    <t>NO2</t>
  </si>
  <si>
    <t>NO3 in precip, trend 2002-2012</t>
  </si>
  <si>
    <t>ssc SO4 in precip, trend 2002-2012</t>
  </si>
  <si>
    <t>CZ0001</t>
  </si>
  <si>
    <t>CZ0003</t>
  </si>
  <si>
    <t>HU02</t>
  </si>
  <si>
    <t>NO01-NO</t>
  </si>
  <si>
    <t>DK0031R</t>
  </si>
  <si>
    <t>FR0005R</t>
  </si>
  <si>
    <t>NH4 in precip, trends 1990-2012</t>
  </si>
  <si>
    <t>NH4 in precip, trends 1990-2001</t>
  </si>
  <si>
    <t>NH4 in precip, trend 2002-2012</t>
  </si>
  <si>
    <t>NH4 precip</t>
  </si>
  <si>
    <t>PM10 trends 2002-2012</t>
  </si>
  <si>
    <t>PM2.5 trends 2002-2012</t>
  </si>
  <si>
    <t>PM10</t>
  </si>
  <si>
    <t>PM2.5</t>
  </si>
  <si>
    <t>NH3 + NH4 in air+aerosol, trends 1990-2012</t>
  </si>
  <si>
    <t>NH3 + NH4 in air+aerosol, trends 1990-2001</t>
  </si>
  <si>
    <t>NH3 + NH4 in air+aerosol, trend 2002-2012</t>
  </si>
  <si>
    <t>sumNH4</t>
  </si>
  <si>
    <t>slope (ug(S/N) /year)</t>
  </si>
  <si>
    <t>PM25</t>
  </si>
  <si>
    <t>NL0091</t>
  </si>
  <si>
    <t>Sites with sign neg trend</t>
  </si>
  <si>
    <t>Sites with sign pos trend</t>
  </si>
  <si>
    <t>#  sign. pos trend</t>
  </si>
  <si>
    <t>#  sign. neg  trend</t>
  </si>
  <si>
    <t>CY0002R</t>
  </si>
  <si>
    <t>FI0050R</t>
  </si>
  <si>
    <t>SO4 aero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</si>
</sst>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9" fontId="2" fillId="0" borderId="0" xfId="1" applyFont="1" applyFill="1" applyBorder="1" applyAlignment="1">
      <alignment horizontal="right"/>
    </xf>
    <xf numFmtId="0" fontId="0" fillId="0" borderId="2" xfId="0" applyBorder="1"/>
    <xf numFmtId="1" fontId="0" fillId="0" borderId="0" xfId="0" applyNumberFormat="1" applyFill="1" applyBorder="1"/>
    <xf numFmtId="1" fontId="0" fillId="0" borderId="0" xfId="1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summary!$D$4:$D$6</c:f>
              <c:numCache>
                <c:formatCode>0</c:formatCode>
                <c:ptCount val="3"/>
                <c:pt idx="0">
                  <c:v>-87.426194444444448</c:v>
                </c:pt>
                <c:pt idx="1">
                  <c:v>-61.396000000000001</c:v>
                </c:pt>
                <c:pt idx="2">
                  <c:v>-71.824619047619038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4918272"/>
        <c:axId val="31491944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summary!$F$4:$F$6</c:f>
              <c:numCache>
                <c:formatCode>0.000</c:formatCode>
                <c:ptCount val="3"/>
                <c:pt idx="0">
                  <c:v>-8.611111111111111E-2</c:v>
                </c:pt>
                <c:pt idx="1">
                  <c:v>-3.2130434782608706E-2</c:v>
                </c:pt>
                <c:pt idx="2">
                  <c:v>-2.4690476190476204E-2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20232"/>
        <c:axId val="314919840"/>
      </c:lineChart>
      <c:catAx>
        <c:axId val="3149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919448"/>
        <c:crosses val="autoZero"/>
        <c:auto val="1"/>
        <c:lblAlgn val="ctr"/>
        <c:lblOffset val="100"/>
        <c:noMultiLvlLbl val="0"/>
      </c:catAx>
      <c:valAx>
        <c:axId val="31491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918272"/>
        <c:crosses val="autoZero"/>
        <c:crossBetween val="between"/>
      </c:valAx>
      <c:valAx>
        <c:axId val="314919840"/>
        <c:scaling>
          <c:orientation val="minMax"/>
          <c:min val="-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920232"/>
        <c:crosses val="max"/>
        <c:crossBetween val="between"/>
      </c:valAx>
      <c:catAx>
        <c:axId val="31492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919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Avgerage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summary!$D$4:$D$13</c:f>
              <c:numCache>
                <c:formatCode>0</c:formatCode>
                <c:ptCount val="10"/>
                <c:pt idx="0">
                  <c:v>-87.426194444444448</c:v>
                </c:pt>
                <c:pt idx="1">
                  <c:v>-61.396000000000001</c:v>
                </c:pt>
                <c:pt idx="2">
                  <c:v>-71.824619047619038</c:v>
                </c:pt>
                <c:pt idx="4">
                  <c:v>-27.557285714285712</c:v>
                </c:pt>
                <c:pt idx="5">
                  <c:v>-6.198500000000001</c:v>
                </c:pt>
                <c:pt idx="6">
                  <c:v>-31.295333333333332</c:v>
                </c:pt>
                <c:pt idx="8">
                  <c:v>-10.456055555555553</c:v>
                </c:pt>
                <c:pt idx="9">
                  <c:v>-25.388073170731705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95683072"/>
        <c:axId val="476298032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summary!$F$4:$F$13</c:f>
              <c:numCache>
                <c:formatCode>0.000</c:formatCode>
                <c:ptCount val="10"/>
                <c:pt idx="0">
                  <c:v>-8.611111111111111E-2</c:v>
                </c:pt>
                <c:pt idx="1">
                  <c:v>-3.2130434782608706E-2</c:v>
                </c:pt>
                <c:pt idx="2">
                  <c:v>-2.4690476190476204E-2</c:v>
                </c:pt>
                <c:pt idx="4">
                  <c:v>-4.6892857142857139E-2</c:v>
                </c:pt>
                <c:pt idx="5">
                  <c:v>-5.944444444444444E-3</c:v>
                </c:pt>
                <c:pt idx="6">
                  <c:v>-6.7142857142857178E-3</c:v>
                </c:pt>
                <c:pt idx="8">
                  <c:v>-3.0888888888888893E-2</c:v>
                </c:pt>
                <c:pt idx="9">
                  <c:v>-8.2926829268292705E-3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6816"/>
        <c:axId val="473887208"/>
      </c:lineChart>
      <c:valAx>
        <c:axId val="476298032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683072"/>
        <c:crosses val="max"/>
        <c:crossBetween val="between"/>
        <c:majorUnit val="20"/>
      </c:valAx>
      <c:catAx>
        <c:axId val="956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298032"/>
        <c:auto val="1"/>
        <c:lblAlgn val="ctr"/>
        <c:lblOffset val="100"/>
        <c:noMultiLvlLbl val="0"/>
      </c:catAx>
      <c:valAx>
        <c:axId val="473887208"/>
        <c:scaling>
          <c:orientation val="maxMin"/>
          <c:min val="-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86816"/>
        <c:crossBetween val="between"/>
        <c:majorUnit val="2.0000000000000004E-2"/>
      </c:valAx>
      <c:catAx>
        <c:axId val="47388681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1990-2012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4738872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029175459760019"/>
          <c:y val="0.18709357808038424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summary!$K$4:$K$13</c:f>
              <c:numCache>
                <c:formatCode>0</c:formatCode>
                <c:ptCount val="10"/>
                <c:pt idx="0">
                  <c:v>-80.126086956521732</c:v>
                </c:pt>
                <c:pt idx="1">
                  <c:v>-52.446631578947375</c:v>
                </c:pt>
                <c:pt idx="2">
                  <c:v>-45.98844444444444</c:v>
                </c:pt>
                <c:pt idx="4">
                  <c:v>-27.68470588235294</c:v>
                </c:pt>
                <c:pt idx="5">
                  <c:v>-16.588363636363635</c:v>
                </c:pt>
                <c:pt idx="6">
                  <c:v>-12.420218181818177</c:v>
                </c:pt>
                <c:pt idx="8">
                  <c:v>-23.017714285714284</c:v>
                </c:pt>
                <c:pt idx="9">
                  <c:v>-22.264363636363644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482274264"/>
        <c:axId val="482271912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summary!$M$4:$M$13</c:f>
              <c:numCache>
                <c:formatCode>0.000</c:formatCode>
                <c:ptCount val="10"/>
                <c:pt idx="0">
                  <c:v>-0.18523913043478263</c:v>
                </c:pt>
                <c:pt idx="1">
                  <c:v>-5.5447368421052627E-2</c:v>
                </c:pt>
                <c:pt idx="2">
                  <c:v>-3.4111111111111099E-2</c:v>
                </c:pt>
                <c:pt idx="4">
                  <c:v>-7.0970588235294119E-2</c:v>
                </c:pt>
                <c:pt idx="5">
                  <c:v>-7.1818181818181816E-3</c:v>
                </c:pt>
                <c:pt idx="6">
                  <c:v>-5.9454545454545463E-3</c:v>
                </c:pt>
                <c:pt idx="8">
                  <c:v>-6.5904761904761897E-2</c:v>
                </c:pt>
                <c:pt idx="9">
                  <c:v>-1.7245614035087724E-2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38000"/>
        <c:axId val="477438392"/>
      </c:lineChart>
      <c:valAx>
        <c:axId val="482271912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2274264"/>
        <c:crosses val="max"/>
        <c:crossBetween val="between"/>
        <c:majorUnit val="20"/>
      </c:valAx>
      <c:catAx>
        <c:axId val="4822742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2271912"/>
        <c:crosses val="autoZero"/>
        <c:auto val="1"/>
        <c:lblAlgn val="ctr"/>
        <c:lblOffset val="100"/>
        <c:noMultiLvlLbl val="0"/>
      </c:catAx>
      <c:valAx>
        <c:axId val="477438392"/>
        <c:scaling>
          <c:orientation val="maxMin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7438000"/>
        <c:crosses val="autoZero"/>
        <c:crossBetween val="between"/>
        <c:majorUnit val="4.0000000000000008E-2"/>
      </c:valAx>
      <c:catAx>
        <c:axId val="47743800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1990-2001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4774383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029175459760019"/>
          <c:y val="0.18709357808038424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4106912574190333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summary!$B$4:$B$16</c:f>
              <c:strCache>
                <c:ptCount val="1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  <c:pt idx="11">
                  <c:v>PM10</c:v>
                </c:pt>
                <c:pt idx="12">
                  <c:v>PM25</c:v>
                </c:pt>
              </c:strCache>
            </c:strRef>
          </c:cat>
          <c:val>
            <c:numRef>
              <c:f>summary!$R$4:$R$16</c:f>
              <c:numCache>
                <c:formatCode>0</c:formatCode>
                <c:ptCount val="13"/>
                <c:pt idx="0">
                  <c:v>-46.560301886792452</c:v>
                </c:pt>
                <c:pt idx="1">
                  <c:v>-35.439684210526323</c:v>
                </c:pt>
                <c:pt idx="2">
                  <c:v>-48.478805970149239</c:v>
                </c:pt>
                <c:pt idx="4">
                  <c:v>-1.5851578947368419</c:v>
                </c:pt>
                <c:pt idx="5">
                  <c:v>8.8848571428571432</c:v>
                </c:pt>
                <c:pt idx="6">
                  <c:v>-21.361057142857145</c:v>
                </c:pt>
                <c:pt idx="8">
                  <c:v>9.0345588235294105</c:v>
                </c:pt>
                <c:pt idx="9">
                  <c:v>-20.823964912280704</c:v>
                </c:pt>
                <c:pt idx="11">
                  <c:v>-29.042896551724134</c:v>
                </c:pt>
                <c:pt idx="12">
                  <c:v>-35.730000000000004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477437216"/>
        <c:axId val="476303392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summary!$T$4:$T$16</c:f>
              <c:numCache>
                <c:formatCode>0.000</c:formatCode>
                <c:ptCount val="13"/>
                <c:pt idx="0">
                  <c:v>-3.0849056603773597E-2</c:v>
                </c:pt>
                <c:pt idx="1">
                  <c:v>-2.6342105263157899E-2</c:v>
                </c:pt>
                <c:pt idx="2">
                  <c:v>-2.0134328358208952E-2</c:v>
                </c:pt>
                <c:pt idx="4">
                  <c:v>-3.1684210526315787E-2</c:v>
                </c:pt>
                <c:pt idx="5">
                  <c:v>-6.0000000000000038E-4</c:v>
                </c:pt>
                <c:pt idx="6">
                  <c:v>-7.9285714285714324E-3</c:v>
                </c:pt>
                <c:pt idx="8">
                  <c:v>-4.794117647058822E-3</c:v>
                </c:pt>
                <c:pt idx="9">
                  <c:v>-1.7245614035087724E-2</c:v>
                </c:pt>
                <c:pt idx="11" formatCode="0.00">
                  <c:v>-0.43524137931034479</c:v>
                </c:pt>
                <c:pt idx="12" formatCode="0.00">
                  <c:v>-0.43022222222222217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74104"/>
        <c:axId val="476734560"/>
      </c:lineChart>
      <c:valAx>
        <c:axId val="476303392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7437216"/>
        <c:crosses val="max"/>
        <c:crossBetween val="between"/>
        <c:majorUnit val="20"/>
      </c:valAx>
      <c:catAx>
        <c:axId val="4774372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303392"/>
        <c:crosses val="autoZero"/>
        <c:auto val="1"/>
        <c:lblAlgn val="ctr"/>
        <c:lblOffset val="100"/>
        <c:noMultiLvlLbl val="0"/>
      </c:catAx>
      <c:valAx>
        <c:axId val="476734560"/>
        <c:scaling>
          <c:orientation val="maxMin"/>
          <c:min val="-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0774104"/>
        <c:crosses val="autoZero"/>
        <c:crossBetween val="between"/>
        <c:majorUnit val="0.1"/>
      </c:valAx>
      <c:catAx>
        <c:axId val="480774104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2002-2012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4767345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867127576854998"/>
          <c:y val="1.3608502829267682E-2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summary!$K$4:$K$6</c:f>
              <c:numCache>
                <c:formatCode>0</c:formatCode>
                <c:ptCount val="3"/>
                <c:pt idx="0">
                  <c:v>-80.126086956521732</c:v>
                </c:pt>
                <c:pt idx="1">
                  <c:v>-52.446631578947375</c:v>
                </c:pt>
                <c:pt idx="2">
                  <c:v>-45.98844444444444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890928"/>
        <c:axId val="31789132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summary!$M$4:$M$6</c:f>
              <c:numCache>
                <c:formatCode>0.000</c:formatCode>
                <c:ptCount val="3"/>
                <c:pt idx="0">
                  <c:v>-0.18523913043478263</c:v>
                </c:pt>
                <c:pt idx="1">
                  <c:v>-5.5447368421052627E-2</c:v>
                </c:pt>
                <c:pt idx="2">
                  <c:v>-3.4111111111111099E-2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92104"/>
        <c:axId val="317891712"/>
      </c:lineChart>
      <c:catAx>
        <c:axId val="3178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891320"/>
        <c:crosses val="autoZero"/>
        <c:auto val="1"/>
        <c:lblAlgn val="ctr"/>
        <c:lblOffset val="100"/>
        <c:noMultiLvlLbl val="0"/>
      </c:catAx>
      <c:valAx>
        <c:axId val="317891320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890928"/>
        <c:crosses val="autoZero"/>
        <c:crossBetween val="between"/>
      </c:valAx>
      <c:valAx>
        <c:axId val="317891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892104"/>
        <c:crosses val="max"/>
        <c:crossBetween val="between"/>
      </c:valAx>
      <c:catAx>
        <c:axId val="317892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89171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summary!$R$4:$R$6</c:f>
              <c:numCache>
                <c:formatCode>0</c:formatCode>
                <c:ptCount val="3"/>
                <c:pt idx="0">
                  <c:v>-46.560301886792452</c:v>
                </c:pt>
                <c:pt idx="1">
                  <c:v>-35.439684210526323</c:v>
                </c:pt>
                <c:pt idx="2">
                  <c:v>-48.478805970149239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782152"/>
        <c:axId val="31778254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summary!$T$4:$T$6</c:f>
              <c:numCache>
                <c:formatCode>0.000</c:formatCode>
                <c:ptCount val="3"/>
                <c:pt idx="0">
                  <c:v>-3.0849056603773597E-2</c:v>
                </c:pt>
                <c:pt idx="1">
                  <c:v>-2.6342105263157899E-2</c:v>
                </c:pt>
                <c:pt idx="2">
                  <c:v>-2.0134328358208952E-2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83328"/>
        <c:axId val="317782936"/>
      </c:lineChart>
      <c:catAx>
        <c:axId val="31778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2544"/>
        <c:crosses val="autoZero"/>
        <c:auto val="1"/>
        <c:lblAlgn val="ctr"/>
        <c:lblOffset val="100"/>
        <c:noMultiLvlLbl val="0"/>
      </c:catAx>
      <c:valAx>
        <c:axId val="31778254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2152"/>
        <c:crosses val="autoZero"/>
        <c:crossBetween val="between"/>
      </c:valAx>
      <c:valAx>
        <c:axId val="317782936"/>
        <c:scaling>
          <c:orientation val="minMax"/>
          <c:min val="-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3328"/>
        <c:crosses val="max"/>
        <c:crossBetween val="between"/>
      </c:valAx>
      <c:catAx>
        <c:axId val="3177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7829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summary!$D$8:$D$10</c:f>
              <c:numCache>
                <c:formatCode>0</c:formatCode>
                <c:ptCount val="3"/>
                <c:pt idx="0">
                  <c:v>-27.557285714285712</c:v>
                </c:pt>
                <c:pt idx="1">
                  <c:v>-6.198500000000001</c:v>
                </c:pt>
                <c:pt idx="2">
                  <c:v>-31.295333333333332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784112"/>
        <c:axId val="31778450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summary!$F$8:$F$10</c:f>
              <c:numCache>
                <c:formatCode>0.000</c:formatCode>
                <c:ptCount val="3"/>
                <c:pt idx="0">
                  <c:v>-4.6892857142857139E-2</c:v>
                </c:pt>
                <c:pt idx="1">
                  <c:v>-5.944444444444444E-3</c:v>
                </c:pt>
                <c:pt idx="2">
                  <c:v>-6.7142857142857178E-3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85288"/>
        <c:axId val="317784896"/>
      </c:lineChart>
      <c:catAx>
        <c:axId val="3177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4504"/>
        <c:crosses val="autoZero"/>
        <c:auto val="1"/>
        <c:lblAlgn val="ctr"/>
        <c:lblOffset val="100"/>
        <c:noMultiLvlLbl val="0"/>
      </c:catAx>
      <c:valAx>
        <c:axId val="317784504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4112"/>
        <c:crosses val="autoZero"/>
        <c:crossBetween val="between"/>
      </c:valAx>
      <c:valAx>
        <c:axId val="317784896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7785288"/>
        <c:crosses val="max"/>
        <c:crossBetween val="between"/>
      </c:valAx>
      <c:catAx>
        <c:axId val="317785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7848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summary!$K$8:$K$10</c:f>
              <c:numCache>
                <c:formatCode>0</c:formatCode>
                <c:ptCount val="3"/>
                <c:pt idx="0">
                  <c:v>-27.68470588235294</c:v>
                </c:pt>
                <c:pt idx="1">
                  <c:v>-16.588363636363635</c:v>
                </c:pt>
                <c:pt idx="2">
                  <c:v>-12.420218181818177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8823096"/>
        <c:axId val="31882348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summary!$M$8:$M$10</c:f>
              <c:numCache>
                <c:formatCode>0.000</c:formatCode>
                <c:ptCount val="3"/>
                <c:pt idx="0">
                  <c:v>-7.0970588235294119E-2</c:v>
                </c:pt>
                <c:pt idx="1">
                  <c:v>-7.1818181818181816E-3</c:v>
                </c:pt>
                <c:pt idx="2">
                  <c:v>-5.9454545454545463E-3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24272"/>
        <c:axId val="318823880"/>
      </c:lineChart>
      <c:catAx>
        <c:axId val="31882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3488"/>
        <c:crosses val="autoZero"/>
        <c:auto val="1"/>
        <c:lblAlgn val="ctr"/>
        <c:lblOffset val="100"/>
        <c:noMultiLvlLbl val="0"/>
      </c:catAx>
      <c:valAx>
        <c:axId val="318823488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3096"/>
        <c:crosses val="autoZero"/>
        <c:crossBetween val="between"/>
      </c:valAx>
      <c:valAx>
        <c:axId val="318823880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4272"/>
        <c:crosses val="max"/>
        <c:crossBetween val="between"/>
        <c:majorUnit val="2.0000000000000004E-2"/>
      </c:valAx>
      <c:catAx>
        <c:axId val="31882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8238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summary!$R$8:$R$10</c:f>
              <c:numCache>
                <c:formatCode>0</c:formatCode>
                <c:ptCount val="3"/>
                <c:pt idx="0">
                  <c:v>-1.5851578947368419</c:v>
                </c:pt>
                <c:pt idx="1">
                  <c:v>8.8848571428571432</c:v>
                </c:pt>
                <c:pt idx="2">
                  <c:v>-21.361057142857145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8825448"/>
        <c:axId val="31882584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summary!$T$8:$T$10</c:f>
              <c:numCache>
                <c:formatCode>0.000</c:formatCode>
                <c:ptCount val="3"/>
                <c:pt idx="0">
                  <c:v>-3.1684210526315787E-2</c:v>
                </c:pt>
                <c:pt idx="1">
                  <c:v>-6.0000000000000038E-4</c:v>
                </c:pt>
                <c:pt idx="2">
                  <c:v>-7.9285714285714324E-3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26624"/>
        <c:axId val="318826232"/>
      </c:lineChart>
      <c:catAx>
        <c:axId val="31882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5840"/>
        <c:crosses val="autoZero"/>
        <c:auto val="1"/>
        <c:lblAlgn val="ctr"/>
        <c:lblOffset val="100"/>
        <c:noMultiLvlLbl val="0"/>
      </c:catAx>
      <c:valAx>
        <c:axId val="318825840"/>
        <c:scaling>
          <c:orientation val="minMax"/>
          <c:max val="1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5448"/>
        <c:crosses val="autoZero"/>
        <c:crossBetween val="between"/>
      </c:valAx>
      <c:valAx>
        <c:axId val="318826232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8826624"/>
        <c:crosses val="max"/>
        <c:crossBetween val="between"/>
      </c:valAx>
      <c:catAx>
        <c:axId val="31882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8262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summary!$D$12:$D$13</c:f>
              <c:numCache>
                <c:formatCode>0</c:formatCode>
                <c:ptCount val="2"/>
                <c:pt idx="0">
                  <c:v>-10.456055555555553</c:v>
                </c:pt>
                <c:pt idx="1">
                  <c:v>-25.388073170731705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7494432"/>
        <c:axId val="32749482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summary!$F$12:$F$13</c:f>
              <c:numCache>
                <c:formatCode>0.000</c:formatCode>
                <c:ptCount val="2"/>
                <c:pt idx="0">
                  <c:v>-3.0888888888888893E-2</c:v>
                </c:pt>
                <c:pt idx="1">
                  <c:v>-8.2926829268292705E-3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93256"/>
        <c:axId val="327493648"/>
      </c:lineChart>
      <c:catAx>
        <c:axId val="3274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4824"/>
        <c:crosses val="autoZero"/>
        <c:auto val="1"/>
        <c:lblAlgn val="ctr"/>
        <c:lblOffset val="100"/>
        <c:noMultiLvlLbl val="0"/>
      </c:catAx>
      <c:valAx>
        <c:axId val="327494824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4432"/>
        <c:crosses val="autoZero"/>
        <c:crossBetween val="between"/>
      </c:valAx>
      <c:valAx>
        <c:axId val="32749364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3256"/>
        <c:crosses val="max"/>
        <c:crossBetween val="between"/>
      </c:valAx>
      <c:catAx>
        <c:axId val="327493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493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summary!$K$12:$K$13</c:f>
              <c:numCache>
                <c:formatCode>0</c:formatCode>
                <c:ptCount val="2"/>
                <c:pt idx="0">
                  <c:v>-23.017714285714284</c:v>
                </c:pt>
                <c:pt idx="1">
                  <c:v>-22.264363636363644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7492864"/>
        <c:axId val="32749208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summary!$M$12:$M$13</c:f>
              <c:numCache>
                <c:formatCode>0.000</c:formatCode>
                <c:ptCount val="2"/>
                <c:pt idx="0">
                  <c:v>-6.5904761904761897E-2</c:v>
                </c:pt>
                <c:pt idx="1">
                  <c:v>-1.7245614035087724E-2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91296"/>
        <c:axId val="327491688"/>
      </c:lineChart>
      <c:catAx>
        <c:axId val="3274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2080"/>
        <c:crosses val="autoZero"/>
        <c:auto val="1"/>
        <c:lblAlgn val="ctr"/>
        <c:lblOffset val="100"/>
        <c:noMultiLvlLbl val="0"/>
      </c:catAx>
      <c:valAx>
        <c:axId val="327492080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2864"/>
        <c:crosses val="autoZero"/>
        <c:crossBetween val="between"/>
      </c:valAx>
      <c:valAx>
        <c:axId val="32749168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491296"/>
        <c:crosses val="max"/>
        <c:crossBetween val="between"/>
      </c:valAx>
      <c:catAx>
        <c:axId val="32749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4916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summary!$R$12:$R$13</c:f>
              <c:numCache>
                <c:formatCode>0</c:formatCode>
                <c:ptCount val="2"/>
                <c:pt idx="0">
                  <c:v>9.0345588235294105</c:v>
                </c:pt>
                <c:pt idx="1">
                  <c:v>-20.823964912280704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7803000"/>
        <c:axId val="327800648"/>
      </c:barChart>
      <c:lineChart>
        <c:grouping val="standard"/>
        <c:varyColors val="0"/>
        <c:ser>
          <c:idx val="1"/>
          <c:order val="1"/>
          <c:tx>
            <c:strRef>
              <c:f>summary!$T$12:$T$13</c:f>
              <c:strCache>
                <c:ptCount val="2"/>
                <c:pt idx="0">
                  <c:v>-0.005</c:v>
                </c:pt>
                <c:pt idx="1">
                  <c:v>-0.017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summary!$F$12:$F$13</c:f>
              <c:numCache>
                <c:formatCode>0.000</c:formatCode>
                <c:ptCount val="2"/>
                <c:pt idx="0">
                  <c:v>-3.0888888888888893E-2</c:v>
                </c:pt>
                <c:pt idx="1">
                  <c:v>-8.2926829268292705E-3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1432"/>
        <c:axId val="327802608"/>
      </c:lineChart>
      <c:catAx>
        <c:axId val="32780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800648"/>
        <c:crosses val="autoZero"/>
        <c:auto val="1"/>
        <c:lblAlgn val="ctr"/>
        <c:lblOffset val="100"/>
        <c:noMultiLvlLbl val="0"/>
      </c:catAx>
      <c:valAx>
        <c:axId val="327800648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803000"/>
        <c:crosses val="autoZero"/>
        <c:crossBetween val="between"/>
      </c:valAx>
      <c:valAx>
        <c:axId val="32780260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801432"/>
        <c:crosses val="max"/>
        <c:crossBetween val="between"/>
      </c:valAx>
      <c:catAx>
        <c:axId val="32780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8026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1</xdr:row>
      <xdr:rowOff>52387</xdr:rowOff>
    </xdr:from>
    <xdr:to>
      <xdr:col>30</xdr:col>
      <xdr:colOff>47625</xdr:colOff>
      <xdr:row>13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85726</xdr:colOff>
      <xdr:row>1</xdr:row>
      <xdr:rowOff>66675</xdr:rowOff>
    </xdr:from>
    <xdr:to>
      <xdr:col>34</xdr:col>
      <xdr:colOff>600076</xdr:colOff>
      <xdr:row>13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76201</xdr:colOff>
      <xdr:row>1</xdr:row>
      <xdr:rowOff>85724</xdr:rowOff>
    </xdr:from>
    <xdr:to>
      <xdr:col>40</xdr:col>
      <xdr:colOff>1</xdr:colOff>
      <xdr:row>13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266700</xdr:colOff>
      <xdr:row>14</xdr:row>
      <xdr:rowOff>0</xdr:rowOff>
    </xdr:from>
    <xdr:to>
      <xdr:col>30</xdr:col>
      <xdr:colOff>123825</xdr:colOff>
      <xdr:row>25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161926</xdr:colOff>
      <xdr:row>14</xdr:row>
      <xdr:rowOff>14288</xdr:rowOff>
    </xdr:from>
    <xdr:to>
      <xdr:col>35</xdr:col>
      <xdr:colOff>66676</xdr:colOff>
      <xdr:row>25</xdr:row>
      <xdr:rowOff>180976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152401</xdr:colOff>
      <xdr:row>14</xdr:row>
      <xdr:rowOff>33337</xdr:rowOff>
    </xdr:from>
    <xdr:to>
      <xdr:col>40</xdr:col>
      <xdr:colOff>76201</xdr:colOff>
      <xdr:row>25</xdr:row>
      <xdr:rowOff>166688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275170</xdr:colOff>
      <xdr:row>26</xdr:row>
      <xdr:rowOff>179916</xdr:rowOff>
    </xdr:from>
    <xdr:to>
      <xdr:col>30</xdr:col>
      <xdr:colOff>132295</xdr:colOff>
      <xdr:row>38</xdr:row>
      <xdr:rowOff>156104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190499</xdr:colOff>
      <xdr:row>27</xdr:row>
      <xdr:rowOff>10583</xdr:rowOff>
    </xdr:from>
    <xdr:to>
      <xdr:col>35</xdr:col>
      <xdr:colOff>47624</xdr:colOff>
      <xdr:row>38</xdr:row>
      <xdr:rowOff>177271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137583</xdr:colOff>
      <xdr:row>26</xdr:row>
      <xdr:rowOff>179916</xdr:rowOff>
    </xdr:from>
    <xdr:to>
      <xdr:col>39</xdr:col>
      <xdr:colOff>608542</xdr:colOff>
      <xdr:row>38</xdr:row>
      <xdr:rowOff>156104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465665</xdr:colOff>
      <xdr:row>17</xdr:row>
      <xdr:rowOff>189441</xdr:rowOff>
    </xdr:from>
    <xdr:to>
      <xdr:col>9</xdr:col>
      <xdr:colOff>328084</xdr:colOff>
      <xdr:row>36</xdr:row>
      <xdr:rowOff>84667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476249</xdr:colOff>
      <xdr:row>38</xdr:row>
      <xdr:rowOff>52917</xdr:rowOff>
    </xdr:from>
    <xdr:to>
      <xdr:col>7</xdr:col>
      <xdr:colOff>1185333</xdr:colOff>
      <xdr:row>56</xdr:row>
      <xdr:rowOff>43393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359831</xdr:colOff>
      <xdr:row>18</xdr:row>
      <xdr:rowOff>52917</xdr:rowOff>
    </xdr:from>
    <xdr:to>
      <xdr:col>20</xdr:col>
      <xdr:colOff>1238250</xdr:colOff>
      <xdr:row>36</xdr:row>
      <xdr:rowOff>64560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tabSelected="1" zoomScale="90" zoomScaleNormal="90" workbookViewId="0">
      <selection activeCell="M39" sqref="M39"/>
    </sheetView>
  </sheetViews>
  <sheetFormatPr defaultRowHeight="15" x14ac:dyDescent="0.25"/>
  <cols>
    <col min="2" max="2" width="15.42578125" customWidth="1"/>
    <col min="6" max="7" width="20.140625" customWidth="1"/>
    <col min="8" max="8" width="18.42578125" customWidth="1"/>
    <col min="9" max="9" width="3.42578125" customWidth="1"/>
    <col min="13" max="14" width="19.28515625" customWidth="1"/>
    <col min="15" max="15" width="18" customWidth="1"/>
    <col min="16" max="16" width="3" customWidth="1"/>
    <col min="20" max="21" width="20.85546875" customWidth="1"/>
    <col min="22" max="25" width="16.28515625" customWidth="1"/>
  </cols>
  <sheetData>
    <row r="2" spans="2:25" x14ac:dyDescent="0.25">
      <c r="C2" s="20" t="str">
        <f>+SO2_year!AF2</f>
        <v>1990-2012</v>
      </c>
      <c r="D2" s="20"/>
      <c r="E2" s="20"/>
      <c r="F2" s="20"/>
      <c r="G2" s="20"/>
      <c r="H2" s="20"/>
      <c r="J2" s="15" t="str">
        <f>+SO4_year!AG2</f>
        <v>1990-2001</v>
      </c>
      <c r="K2" s="15"/>
      <c r="L2" s="15"/>
      <c r="M2" s="15"/>
      <c r="N2" s="15"/>
      <c r="O2" s="15"/>
      <c r="Q2" s="14" t="str">
        <f>+SO4_year!AH2</f>
        <v>2002-2012</v>
      </c>
      <c r="R2" s="14"/>
      <c r="S2" s="14"/>
      <c r="T2" s="14"/>
      <c r="U2" s="14"/>
      <c r="V2" s="14"/>
      <c r="W2" s="19"/>
      <c r="X2" s="19"/>
      <c r="Y2" s="19"/>
    </row>
    <row r="3" spans="2:25" x14ac:dyDescent="0.25">
      <c r="C3" s="9" t="s">
        <v>132</v>
      </c>
      <c r="D3" s="9" t="s">
        <v>133</v>
      </c>
      <c r="E3" s="9" t="s">
        <v>134</v>
      </c>
      <c r="F3" s="9" t="s">
        <v>183</v>
      </c>
      <c r="G3" s="9" t="s">
        <v>189</v>
      </c>
      <c r="H3" s="9" t="s">
        <v>188</v>
      </c>
      <c r="I3" s="9"/>
      <c r="J3" s="9" t="s">
        <v>132</v>
      </c>
      <c r="K3" s="9" t="s">
        <v>133</v>
      </c>
      <c r="L3" s="9" t="s">
        <v>134</v>
      </c>
      <c r="M3" s="9" t="s">
        <v>183</v>
      </c>
      <c r="N3" s="9" t="s">
        <v>189</v>
      </c>
      <c r="O3" s="9" t="s">
        <v>188</v>
      </c>
      <c r="P3" s="9"/>
      <c r="Q3" s="9" t="s">
        <v>132</v>
      </c>
      <c r="R3" s="9" t="s">
        <v>133</v>
      </c>
      <c r="S3" s="9" t="s">
        <v>134</v>
      </c>
      <c r="T3" s="9" t="s">
        <v>183</v>
      </c>
      <c r="U3" s="9" t="s">
        <v>189</v>
      </c>
      <c r="V3" s="9" t="s">
        <v>188</v>
      </c>
      <c r="W3" s="9"/>
      <c r="X3" s="9"/>
      <c r="Y3" s="9"/>
    </row>
    <row r="4" spans="2:25" x14ac:dyDescent="0.25">
      <c r="B4" t="str">
        <f>+SO2_year!AE2</f>
        <v>SO2</v>
      </c>
      <c r="C4" s="9">
        <f>+SO2_year!AF3</f>
        <v>36</v>
      </c>
      <c r="D4" s="11">
        <f>+SO2_year!AF4</f>
        <v>-87.426194444444448</v>
      </c>
      <c r="E4" s="11">
        <f>+SO2_year!AF5</f>
        <v>37.932861888055008</v>
      </c>
      <c r="F4" s="10">
        <f>+SO2_year!AF6</f>
        <v>-8.611111111111111E-2</v>
      </c>
      <c r="G4" s="12">
        <f>+SO2_year!AF8</f>
        <v>0.94444444444444442</v>
      </c>
      <c r="H4" s="12">
        <f>+SO2_year!AF9</f>
        <v>0</v>
      </c>
      <c r="I4" s="9"/>
      <c r="J4" s="9">
        <f>+SO2_year!AG3</f>
        <v>46</v>
      </c>
      <c r="K4" s="11">
        <f>+SO2_year!AG4</f>
        <v>-80.126086956521732</v>
      </c>
      <c r="L4" s="11">
        <f>+SO2_year!AG5</f>
        <v>21.064907280779256</v>
      </c>
      <c r="M4" s="10">
        <f>+SO2_year!AG6</f>
        <v>-0.18523913043478263</v>
      </c>
      <c r="N4" s="12">
        <f>+SO2_year!AG8</f>
        <v>0.86956521739130432</v>
      </c>
      <c r="O4" s="12">
        <f>+SO2_year!AG9</f>
        <v>0</v>
      </c>
      <c r="P4" s="9"/>
      <c r="Q4" s="9">
        <f>+SO2_year!AH3</f>
        <v>53</v>
      </c>
      <c r="R4" s="11">
        <f>+SO2_year!AH4</f>
        <v>-46.560301886792452</v>
      </c>
      <c r="S4" s="11">
        <f>+SO2_year!AH5</f>
        <v>37.322938459006743</v>
      </c>
      <c r="T4" s="10">
        <f>+SO2_year!AH6</f>
        <v>-3.0849056603773597E-2</v>
      </c>
      <c r="U4" s="12">
        <f>+SO2_year!AH8</f>
        <v>0.52830188679245282</v>
      </c>
      <c r="V4" s="12">
        <f>+SO2_year!AH9</f>
        <v>0</v>
      </c>
      <c r="W4" s="12"/>
      <c r="X4" s="12"/>
      <c r="Y4" s="12"/>
    </row>
    <row r="5" spans="2:25" x14ac:dyDescent="0.25">
      <c r="B5" t="str">
        <f>+SO4_year!AE2</f>
        <v>SO4 aero</v>
      </c>
      <c r="C5" s="9">
        <f>+SO4_year!AF3</f>
        <v>23</v>
      </c>
      <c r="D5" s="11">
        <f>+SO4_year!AF4</f>
        <v>-61.396000000000001</v>
      </c>
      <c r="E5" s="11">
        <f>+SO4_year!AF5</f>
        <v>18.247848936742674</v>
      </c>
      <c r="F5" s="10">
        <f>+SO4_year!AF6</f>
        <v>-3.2130434782608706E-2</v>
      </c>
      <c r="G5" s="12">
        <f>+SO4_year!AF8</f>
        <v>0.91304347826086951</v>
      </c>
      <c r="H5" s="12">
        <f>+SO4_year!AF9</f>
        <v>0</v>
      </c>
      <c r="I5" s="9"/>
      <c r="J5" s="9">
        <f>+SO4_year!AG3</f>
        <v>38</v>
      </c>
      <c r="K5" s="11">
        <f>+SO4_year!AG4</f>
        <v>-52.446631578947375</v>
      </c>
      <c r="L5" s="11">
        <f>+SO4_year!AG5</f>
        <v>19.838555816581618</v>
      </c>
      <c r="M5" s="10">
        <f>+SO4_year!AG6</f>
        <v>-5.5447368421052627E-2</v>
      </c>
      <c r="N5" s="12">
        <f>+SO4_year!AG8</f>
        <v>0.89473684210526316</v>
      </c>
      <c r="O5" s="12">
        <f>+SO4_year!AG9</f>
        <v>0</v>
      </c>
      <c r="P5" s="9"/>
      <c r="Q5" s="9">
        <f>+SO4_year!AH3</f>
        <v>38</v>
      </c>
      <c r="R5" s="11">
        <f>+SO4_year!AH4</f>
        <v>-35.439684210526323</v>
      </c>
      <c r="S5" s="11">
        <f>+SO4_year!AH5</f>
        <v>26.195551169745794</v>
      </c>
      <c r="T5" s="10">
        <f>+SO4_year!AH6</f>
        <v>-2.6342105263157899E-2</v>
      </c>
      <c r="U5" s="12">
        <f>+SO4_year!AH8</f>
        <v>0.55263157894736847</v>
      </c>
      <c r="V5" s="12">
        <f>+SO4_year!AH9</f>
        <v>2.6315789473684209E-2</v>
      </c>
      <c r="W5" s="12"/>
      <c r="X5" s="12"/>
      <c r="Y5" s="12"/>
    </row>
    <row r="6" spans="2:25" x14ac:dyDescent="0.25">
      <c r="B6" t="str">
        <f>+xSO4_precip_year!AE2</f>
        <v>xSO4 precip</v>
      </c>
      <c r="C6" s="9">
        <f>+xSO4_precip_year!AF3</f>
        <v>42</v>
      </c>
      <c r="D6" s="11">
        <f>+xSO4_precip_year!AF4</f>
        <v>-71.824619047619038</v>
      </c>
      <c r="E6" s="11">
        <f>+xSO4_precip_year!AF5</f>
        <v>13.2162095059437</v>
      </c>
      <c r="F6" s="10">
        <f>+xSO4_precip_year!AF6</f>
        <v>-2.4690476190476204E-2</v>
      </c>
      <c r="G6" s="12">
        <f>+xSO4_precip_year!AF8</f>
        <v>0.97619047619047616</v>
      </c>
      <c r="H6" s="12">
        <f>+xSO4_precip_year!AF9</f>
        <v>0</v>
      </c>
      <c r="I6" s="9"/>
      <c r="J6" s="9">
        <f>+xSO4_precip_year!AG3</f>
        <v>54</v>
      </c>
      <c r="K6" s="11">
        <f>+xSO4_precip_year!AG4</f>
        <v>-45.98844444444444</v>
      </c>
      <c r="L6" s="11">
        <f>+xSO4_precip_year!AG5</f>
        <v>25.614120571062553</v>
      </c>
      <c r="M6" s="10">
        <f>+xSO4_precip_year!AG6</f>
        <v>-3.4111111111111099E-2</v>
      </c>
      <c r="N6" s="12">
        <f>+xSO4_precip_year!AG8</f>
        <v>0.7407407407407407</v>
      </c>
      <c r="O6" s="12">
        <f>+xSO4_precip_year!AG9</f>
        <v>0</v>
      </c>
      <c r="P6" s="9"/>
      <c r="Q6" s="9">
        <f>+xSO4_precip_year!AH3</f>
        <v>67</v>
      </c>
      <c r="R6" s="11">
        <f>+xSO4_precip_year!AH4</f>
        <v>-48.478805970149239</v>
      </c>
      <c r="S6" s="11">
        <f>+xSO4_precip_year!AH5</f>
        <v>22.574089620382399</v>
      </c>
      <c r="T6" s="10">
        <f>+xSO4_precip_year!AH6</f>
        <v>-2.0134328358208952E-2</v>
      </c>
      <c r="U6" s="12">
        <f>+xSO4_precip_year!AH8</f>
        <v>0.73134328358208955</v>
      </c>
      <c r="V6" s="12">
        <f>+xSO4_precip_year!AH9</f>
        <v>0</v>
      </c>
      <c r="W6" s="12"/>
      <c r="X6" s="12"/>
      <c r="Y6" s="12"/>
    </row>
    <row r="7" spans="2:25" x14ac:dyDescent="0.25">
      <c r="R7" s="8"/>
      <c r="S7" s="8"/>
    </row>
    <row r="8" spans="2:25" x14ac:dyDescent="0.25">
      <c r="B8" t="str">
        <f>+NO2_year!AE2</f>
        <v>NO2</v>
      </c>
      <c r="C8" s="9">
        <f>+NO2_year!AF3</f>
        <v>28</v>
      </c>
      <c r="D8" s="11">
        <f>+NO2_year!AF4</f>
        <v>-27.557285714285712</v>
      </c>
      <c r="E8" s="11">
        <f>+NO2_year!AF5</f>
        <v>41.071243159369857</v>
      </c>
      <c r="F8" s="10">
        <f>+NO2_year!AF6</f>
        <v>-4.6892857142857139E-2</v>
      </c>
      <c r="G8" s="12">
        <f>+NO2_year!AF8</f>
        <v>0.6428571428571429</v>
      </c>
      <c r="H8" s="12">
        <f>+NO2_year!AF9</f>
        <v>3.5714285714285712E-2</v>
      </c>
      <c r="I8" s="9"/>
      <c r="J8" s="9">
        <f>+NO2_year!AG3</f>
        <v>34</v>
      </c>
      <c r="K8" s="11">
        <f>+NO2_year!AG4</f>
        <v>-27.68470588235294</v>
      </c>
      <c r="L8" s="11">
        <f>+NO2_year!AG5</f>
        <v>22.845963610774067</v>
      </c>
      <c r="M8" s="10">
        <f>+NO2_year!AG6</f>
        <v>-7.0970588235294119E-2</v>
      </c>
      <c r="N8" s="12">
        <f>+NO2_year!AG8</f>
        <v>0.58823529411764708</v>
      </c>
      <c r="O8" s="12">
        <f>+NO2_year!AG9</f>
        <v>0</v>
      </c>
      <c r="P8" s="9"/>
      <c r="Q8" s="9">
        <f>+NO2_year!AH3</f>
        <v>57</v>
      </c>
      <c r="R8" s="11">
        <f>+NO2_year!AH4</f>
        <v>-1.5851578947368419</v>
      </c>
      <c r="S8" s="11">
        <f>+NO2_year!AH5</f>
        <v>73.321769641177596</v>
      </c>
      <c r="T8" s="10">
        <f>+NO2_year!AH6</f>
        <v>-3.1684210526315787E-2</v>
      </c>
      <c r="U8" s="12">
        <f>+NO2_year!AH8</f>
        <v>0.24561403508771928</v>
      </c>
      <c r="V8" s="12">
        <f>+NO2_year!AH9</f>
        <v>5.2631578947368418E-2</v>
      </c>
      <c r="W8" s="12"/>
      <c r="X8" s="12"/>
      <c r="Y8" s="12"/>
    </row>
    <row r="9" spans="2:25" x14ac:dyDescent="0.25">
      <c r="B9" t="str">
        <f>+sumNO3_year!AE2</f>
        <v>sumNO3 aero</v>
      </c>
      <c r="C9" s="9">
        <f>+sumNO3_year!AF3</f>
        <v>18</v>
      </c>
      <c r="D9" s="11">
        <f>+sumNO3_year!AF4</f>
        <v>-6.198500000000001</v>
      </c>
      <c r="E9" s="11">
        <f>+sumNO3_year!AF5</f>
        <v>44.188145067427307</v>
      </c>
      <c r="F9" s="10">
        <f>+sumNO3_year!AF6</f>
        <v>-5.944444444444444E-3</v>
      </c>
      <c r="G9" s="12">
        <f>+sumNO3_year!AF8</f>
        <v>0.44444444444444442</v>
      </c>
      <c r="H9" s="12">
        <f>+sumNO3_year!AF9</f>
        <v>0</v>
      </c>
      <c r="I9" s="9"/>
      <c r="J9" s="9">
        <f>+sumNO3_year!AG3</f>
        <v>22</v>
      </c>
      <c r="K9" s="11">
        <f>+sumNO3_year!AG4</f>
        <v>-16.588363636363635</v>
      </c>
      <c r="L9" s="11">
        <f>+sumNO3_year!AG5</f>
        <v>39.243271955409554</v>
      </c>
      <c r="M9" s="10">
        <f>+sumNO3_year!AG6</f>
        <v>-7.1818181818181816E-3</v>
      </c>
      <c r="N9" s="12">
        <f>+sumNO3_year!AG8</f>
        <v>0.31818181818181818</v>
      </c>
      <c r="O9" s="12">
        <f>+sumNO3_year!AG9</f>
        <v>0</v>
      </c>
      <c r="P9" s="9"/>
      <c r="Q9" s="9">
        <f>+sumNO3_year!AH3</f>
        <v>35</v>
      </c>
      <c r="R9" s="11">
        <f>+sumNO3_year!AH4</f>
        <v>8.8848571428571432</v>
      </c>
      <c r="S9" s="11">
        <f>+sumNO3_year!AH5</f>
        <v>52.465041801039995</v>
      </c>
      <c r="T9" s="10">
        <f>+sumNO3_year!AH6</f>
        <v>-6.0000000000000038E-4</v>
      </c>
      <c r="U9" s="12">
        <f>+sumNO3_year!AH8</f>
        <v>0.11428571428571428</v>
      </c>
      <c r="V9" s="12">
        <f>+sumNO3_year!AH9</f>
        <v>8.5714285714285715E-2</v>
      </c>
      <c r="W9" s="12"/>
      <c r="X9" s="12"/>
      <c r="Y9" s="12"/>
    </row>
    <row r="10" spans="2:25" x14ac:dyDescent="0.25">
      <c r="B10" t="str">
        <f>+no3_precip_year!AE2</f>
        <v>NO3 precip</v>
      </c>
      <c r="C10" s="9">
        <f>+no3_precip_year!AF3</f>
        <v>42</v>
      </c>
      <c r="D10" s="11">
        <f>+no3_precip_year!AF4</f>
        <v>-31.295333333333332</v>
      </c>
      <c r="E10" s="11">
        <f>+no3_precip_year!AF5</f>
        <v>17.579436248441201</v>
      </c>
      <c r="F10" s="10">
        <f>+no3_precip_year!AF6</f>
        <v>-6.7142857142857178E-3</v>
      </c>
      <c r="G10" s="12">
        <f>+no3_precip_year!AF8</f>
        <v>0.76190476190476186</v>
      </c>
      <c r="H10" s="12">
        <f>+no3_precip_year!AF9</f>
        <v>0</v>
      </c>
      <c r="I10" s="9"/>
      <c r="J10" s="9">
        <f>+no3_precip_year!AG3</f>
        <v>55</v>
      </c>
      <c r="K10" s="11">
        <f>+no3_precip_year!AG4</f>
        <v>-12.420218181818177</v>
      </c>
      <c r="L10" s="11">
        <f>+no3_precip_year!AG5</f>
        <v>30.386132318622732</v>
      </c>
      <c r="M10" s="10">
        <f>+no3_precip_year!AG6</f>
        <v>-5.9454545454545463E-3</v>
      </c>
      <c r="N10" s="12">
        <f>+no3_precip_year!AG8</f>
        <v>0.32727272727272727</v>
      </c>
      <c r="O10" s="12">
        <f>+no3_precip_year!AG9</f>
        <v>0</v>
      </c>
      <c r="P10" s="9"/>
      <c r="Q10" s="9">
        <f>+no3_precip_year!AH3</f>
        <v>70</v>
      </c>
      <c r="R10" s="11">
        <f>+no3_precip_year!AH4</f>
        <v>-21.361057142857145</v>
      </c>
      <c r="S10" s="11">
        <f>+no3_precip_year!AH5</f>
        <v>28.873372667305315</v>
      </c>
      <c r="T10" s="10">
        <f>+no3_precip_year!AH6</f>
        <v>-7.9285714285714324E-3</v>
      </c>
      <c r="U10" s="12">
        <f>+no3_precip_year!AH8</f>
        <v>0.34285714285714286</v>
      </c>
      <c r="V10" s="12">
        <f>+no3_precip_year!AH9</f>
        <v>1.4285714285714285E-2</v>
      </c>
      <c r="W10" s="12"/>
      <c r="X10" s="12"/>
      <c r="Y10" s="12"/>
    </row>
    <row r="12" spans="2:25" x14ac:dyDescent="0.25">
      <c r="B12" t="str">
        <f>+sumNH4_year!AE2</f>
        <v>sumNH4</v>
      </c>
      <c r="C12" s="9">
        <f>+sumNH4_year!AF3</f>
        <v>18</v>
      </c>
      <c r="D12" s="11">
        <f>+sumNH4_year!AF4</f>
        <v>-10.456055555555553</v>
      </c>
      <c r="E12" s="11">
        <f>+sumNH4_year!AF5</f>
        <v>107.02138212661453</v>
      </c>
      <c r="F12" s="10">
        <f>+sumNH4_year!AF6</f>
        <v>-3.0888888888888893E-2</v>
      </c>
      <c r="G12" s="12">
        <f>+sumNH4_year!AF8</f>
        <v>0.66666666666666663</v>
      </c>
      <c r="H12" s="12">
        <f>+sumNH4_year!AF9</f>
        <v>0.16666666666666666</v>
      </c>
      <c r="I12" s="9"/>
      <c r="J12" s="9">
        <f>+sumNH4_year!AG3</f>
        <v>21</v>
      </c>
      <c r="K12" s="11">
        <f>+sumNH4_year!AG4</f>
        <v>-23.017714285714284</v>
      </c>
      <c r="L12" s="11">
        <f>+sumNH4_year!AG5</f>
        <v>51.208625188675839</v>
      </c>
      <c r="M12" s="10">
        <f>+sumNH4_year!AG6</f>
        <v>-6.5904761904761897E-2</v>
      </c>
      <c r="N12" s="12">
        <f>+sumNH4_year!AG8</f>
        <v>0.52380952380952384</v>
      </c>
      <c r="O12" s="12">
        <f>+sumNH4_year!AG9</f>
        <v>9.5238095238095233E-2</v>
      </c>
      <c r="P12" s="9"/>
      <c r="Q12" s="9">
        <f>+sumNH4_year!AH3</f>
        <v>34</v>
      </c>
      <c r="R12" s="11">
        <f>+sumNH4_year!AH4</f>
        <v>9.0345588235294105</v>
      </c>
      <c r="S12" s="11">
        <f>+sumNH4_year!AH5</f>
        <v>64.92117686819131</v>
      </c>
      <c r="T12" s="10">
        <f>+sumNH4_year!AH6</f>
        <v>-4.794117647058822E-3</v>
      </c>
      <c r="U12" s="12">
        <f>+sumNH4_year!AH8</f>
        <v>0.14705882352941177</v>
      </c>
      <c r="V12" s="12">
        <f>+sumNH4_year!AH9</f>
        <v>2.9411764705882353E-2</v>
      </c>
      <c r="W12" s="12"/>
      <c r="X12" s="12"/>
      <c r="Y12" s="12"/>
    </row>
    <row r="13" spans="2:25" x14ac:dyDescent="0.25">
      <c r="B13" t="str">
        <f>+NH4_precip_year!AE2</f>
        <v>NH4 precip</v>
      </c>
      <c r="C13" s="9">
        <f>+NH4_precip_year!AF3</f>
        <v>41</v>
      </c>
      <c r="D13" s="11">
        <f>+NH4_precip_year!AF4</f>
        <v>-25.388073170731705</v>
      </c>
      <c r="E13" s="11">
        <f>+NH4_precip_year!AF5</f>
        <v>32.829265300483229</v>
      </c>
      <c r="F13" s="10">
        <f>+NH4_precip_year!AF6</f>
        <v>-8.2926829268292705E-3</v>
      </c>
      <c r="G13" s="12">
        <f>+NH4_precip_year!AF8</f>
        <v>0.6097560975609756</v>
      </c>
      <c r="H13" s="12">
        <f>+NH4_precip_year!AF9</f>
        <v>4.878048780487805E-2</v>
      </c>
      <c r="I13" s="9"/>
      <c r="J13" s="9">
        <f>+NH4_precip_year!AG3</f>
        <v>57</v>
      </c>
      <c r="K13" s="11">
        <f>+NH4_precip_year!AG4</f>
        <v>-22.264363636363644</v>
      </c>
      <c r="L13" s="11">
        <f>+NH4_precip_year!AG5</f>
        <v>49.15950268565328</v>
      </c>
      <c r="M13" s="10">
        <f>+NH4_precip_year!AG6</f>
        <v>-1.7245614035087724E-2</v>
      </c>
      <c r="N13" s="12">
        <f>+NH4_precip_year!AG8</f>
        <v>0.35087719298245612</v>
      </c>
      <c r="O13" s="12">
        <f>+NH4_precip_year!AG9</f>
        <v>1.7543859649122806E-2</v>
      </c>
      <c r="P13" s="9"/>
      <c r="Q13" s="9">
        <f>+NH4_precip_year!AH3</f>
        <v>57</v>
      </c>
      <c r="R13" s="11">
        <f>+NH4_precip_year!AH4</f>
        <v>-20.823964912280704</v>
      </c>
      <c r="S13" s="11">
        <f>+NH4_precip_year!AH5</f>
        <v>45.062877461848835</v>
      </c>
      <c r="T13" s="10">
        <f>+NH4_precip_year!AH6</f>
        <v>-1.7245614035087724E-2</v>
      </c>
      <c r="U13" s="12">
        <f>+NH4_precip_year!AH8</f>
        <v>0.35087719298245612</v>
      </c>
      <c r="V13" s="12">
        <f>+NH4_precip_year!AH9</f>
        <v>1.7543859649122806E-2</v>
      </c>
      <c r="W13" s="12"/>
      <c r="X13" s="12"/>
      <c r="Y13" s="12"/>
    </row>
    <row r="14" spans="2:25" x14ac:dyDescent="0.25">
      <c r="Q14" s="9"/>
      <c r="R14" s="9"/>
      <c r="S14" s="9"/>
      <c r="T14" s="9"/>
      <c r="U14" s="9"/>
      <c r="V14" s="9"/>
      <c r="W14" s="9"/>
      <c r="X14" s="9"/>
      <c r="Y14" s="9"/>
    </row>
    <row r="15" spans="2:25" x14ac:dyDescent="0.25">
      <c r="B15" t="s">
        <v>177</v>
      </c>
      <c r="Q15" s="9">
        <f>+PM!W3</f>
        <v>29</v>
      </c>
      <c r="R15" s="11">
        <f>+PM!W4</f>
        <v>-29.042896551724134</v>
      </c>
      <c r="S15" s="11">
        <f>+PM!W5</f>
        <v>13.792835278673872</v>
      </c>
      <c r="T15" s="18">
        <f>+PM!W6</f>
        <v>-0.43524137931034479</v>
      </c>
      <c r="U15" s="12">
        <f>+PM!W8</f>
        <v>0.41379310344827586</v>
      </c>
      <c r="V15" s="12">
        <f>+PM!W9</f>
        <v>0</v>
      </c>
      <c r="W15" s="12"/>
      <c r="X15" s="12"/>
      <c r="Y15" s="12"/>
    </row>
    <row r="16" spans="2:25" x14ac:dyDescent="0.25">
      <c r="B16" t="s">
        <v>184</v>
      </c>
      <c r="Q16" s="9">
        <f>+PM!X3</f>
        <v>18</v>
      </c>
      <c r="R16" s="11">
        <f>+PM!X4</f>
        <v>-35.730000000000004</v>
      </c>
      <c r="S16" s="11">
        <f>+PM!X5</f>
        <v>13.197739218161104</v>
      </c>
      <c r="T16" s="18">
        <f>+PM!X6</f>
        <v>-0.43022222222222217</v>
      </c>
      <c r="U16" s="12">
        <f>+PM!X8</f>
        <v>0.61111111111111116</v>
      </c>
      <c r="V16" s="12">
        <f>+PM!X9</f>
        <v>0</v>
      </c>
      <c r="W16" s="12"/>
      <c r="X16" s="12"/>
      <c r="Y16" s="12"/>
    </row>
  </sheetData>
  <mergeCells count="3">
    <mergeCell ref="C2:H2"/>
    <mergeCell ref="J2:O2"/>
    <mergeCell ref="Q2:V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80" zoomScaleNormal="80" workbookViewId="0">
      <selection activeCell="W30" sqref="W30"/>
    </sheetView>
  </sheetViews>
  <sheetFormatPr defaultRowHeight="15" x14ac:dyDescent="0.25"/>
  <cols>
    <col min="1" max="1" width="11.5703125" customWidth="1"/>
    <col min="11" max="11" width="10.42578125" customWidth="1"/>
    <col min="22" max="22" width="25.7109375" customWidth="1"/>
    <col min="23" max="24" width="17.140625" customWidth="1"/>
  </cols>
  <sheetData>
    <row r="1" spans="1:25" x14ac:dyDescent="0.25">
      <c r="A1" s="15" t="s">
        <v>175</v>
      </c>
      <c r="B1" s="15"/>
      <c r="C1" s="15"/>
      <c r="D1" s="15"/>
      <c r="E1" s="15"/>
      <c r="F1" s="15"/>
      <c r="G1" s="15"/>
      <c r="H1" s="15"/>
      <c r="I1" s="15"/>
      <c r="K1" s="16" t="s">
        <v>176</v>
      </c>
      <c r="L1" s="16"/>
      <c r="M1" s="16"/>
      <c r="N1" s="16"/>
      <c r="O1" s="16"/>
      <c r="P1" s="16"/>
      <c r="Q1" s="16"/>
      <c r="R1" s="16"/>
      <c r="S1" s="16"/>
    </row>
    <row r="2" spans="1:25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77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V2" s="5"/>
      <c r="W2" s="5" t="s">
        <v>177</v>
      </c>
      <c r="X2" s="5" t="s">
        <v>178</v>
      </c>
    </row>
    <row r="3" spans="1:25" x14ac:dyDescent="0.25">
      <c r="A3" t="s">
        <v>7</v>
      </c>
      <c r="B3">
        <v>1</v>
      </c>
      <c r="C3">
        <v>0.05</v>
      </c>
      <c r="D3">
        <v>-0.84499999999999997</v>
      </c>
      <c r="E3">
        <v>29.02</v>
      </c>
      <c r="F3">
        <v>-2.9119999999999999</v>
      </c>
      <c r="G3">
        <v>-31</v>
      </c>
      <c r="H3" s="8">
        <v>11</v>
      </c>
      <c r="I3" s="8">
        <f t="shared" ref="I3:I32" si="0">+F3*12</f>
        <v>-34.944000000000003</v>
      </c>
      <c r="K3" t="s">
        <v>7</v>
      </c>
      <c r="L3">
        <v>0</v>
      </c>
      <c r="M3">
        <v>0.05</v>
      </c>
      <c r="N3">
        <v>-0.52200000000000002</v>
      </c>
      <c r="O3">
        <v>23.27</v>
      </c>
      <c r="P3">
        <v>-2.242</v>
      </c>
      <c r="Q3">
        <v>-17</v>
      </c>
      <c r="R3">
        <v>10</v>
      </c>
      <c r="S3" s="8">
        <f>+P3*12</f>
        <v>-26.904</v>
      </c>
      <c r="V3" s="2" t="s">
        <v>80</v>
      </c>
      <c r="W3" s="2">
        <f>+COUNTA(A3:A38)</f>
        <v>29</v>
      </c>
      <c r="X3" s="2">
        <f>+COUNTA(K3:K48)</f>
        <v>18</v>
      </c>
    </row>
    <row r="4" spans="1:25" x14ac:dyDescent="0.25">
      <c r="A4" t="s">
        <v>8</v>
      </c>
      <c r="B4">
        <v>1</v>
      </c>
      <c r="C4">
        <v>0.05</v>
      </c>
      <c r="D4">
        <v>-0.34599999999999997</v>
      </c>
      <c r="E4">
        <v>11.17</v>
      </c>
      <c r="F4">
        <v>-3.0979999999999999</v>
      </c>
      <c r="G4">
        <v>-25</v>
      </c>
      <c r="H4" s="8">
        <v>10</v>
      </c>
      <c r="I4" s="8">
        <f t="shared" si="0"/>
        <v>-37.176000000000002</v>
      </c>
      <c r="K4" t="s">
        <v>10</v>
      </c>
      <c r="L4">
        <v>1</v>
      </c>
      <c r="M4">
        <v>0.05</v>
      </c>
      <c r="N4">
        <v>-0.54500000000000004</v>
      </c>
      <c r="O4">
        <v>16.001999999999999</v>
      </c>
      <c r="P4">
        <v>-3.4079999999999999</v>
      </c>
      <c r="Q4">
        <v>-33</v>
      </c>
      <c r="R4">
        <v>11</v>
      </c>
      <c r="S4" s="8">
        <f t="shared" ref="S4:S40" si="1">+P4*12</f>
        <v>-40.896000000000001</v>
      </c>
      <c r="V4" s="2" t="s">
        <v>85</v>
      </c>
      <c r="W4" s="6">
        <f>+AVERAGE(I3:I38)</f>
        <v>-29.042896551724134</v>
      </c>
      <c r="X4" s="6">
        <f>+AVERAGE(S3:S48)</f>
        <v>-35.730000000000004</v>
      </c>
    </row>
    <row r="5" spans="1:25" x14ac:dyDescent="0.25">
      <c r="A5" t="s">
        <v>10</v>
      </c>
      <c r="B5">
        <v>1</v>
      </c>
      <c r="C5">
        <v>0.05</v>
      </c>
      <c r="D5">
        <v>-0.63100000000000001</v>
      </c>
      <c r="E5">
        <v>22.088999999999999</v>
      </c>
      <c r="F5">
        <v>-2.8580000000000001</v>
      </c>
      <c r="G5">
        <v>-45</v>
      </c>
      <c r="H5" s="8">
        <v>11</v>
      </c>
      <c r="I5" s="8">
        <f t="shared" si="0"/>
        <v>-34.295999999999999</v>
      </c>
      <c r="K5" t="s">
        <v>15</v>
      </c>
      <c r="L5">
        <v>0</v>
      </c>
      <c r="M5">
        <v>0.05</v>
      </c>
      <c r="N5">
        <v>-0.28100000000000003</v>
      </c>
      <c r="O5">
        <v>14.224</v>
      </c>
      <c r="P5">
        <v>-1.9750000000000001</v>
      </c>
      <c r="Q5">
        <v>-15</v>
      </c>
      <c r="R5">
        <v>11</v>
      </c>
      <c r="S5" s="8">
        <f t="shared" si="1"/>
        <v>-23.700000000000003</v>
      </c>
      <c r="V5" s="2" t="s">
        <v>86</v>
      </c>
      <c r="W5" s="7">
        <f>+STDEV(I3:I38)</f>
        <v>13.792835278673872</v>
      </c>
      <c r="X5" s="7">
        <f>+STDEV(S3:S48)</f>
        <v>13.197739218161104</v>
      </c>
    </row>
    <row r="6" spans="1:25" x14ac:dyDescent="0.25">
      <c r="A6" t="s">
        <v>154</v>
      </c>
      <c r="B6">
        <v>1</v>
      </c>
      <c r="C6">
        <v>0.05</v>
      </c>
      <c r="D6">
        <v>-0.69</v>
      </c>
      <c r="E6">
        <v>21.77</v>
      </c>
      <c r="F6">
        <v>-3.169</v>
      </c>
      <c r="G6">
        <v>-43</v>
      </c>
      <c r="H6" s="8">
        <v>11</v>
      </c>
      <c r="I6" s="8">
        <f t="shared" si="0"/>
        <v>-38.027999999999999</v>
      </c>
      <c r="K6" t="s">
        <v>16</v>
      </c>
      <c r="L6">
        <v>0</v>
      </c>
      <c r="M6">
        <v>0.05</v>
      </c>
      <c r="N6">
        <v>-0.121</v>
      </c>
      <c r="O6">
        <v>7.6449999999999996</v>
      </c>
      <c r="P6">
        <v>-1.5780000000000001</v>
      </c>
      <c r="Q6">
        <v>-17</v>
      </c>
      <c r="R6">
        <v>11</v>
      </c>
      <c r="S6" s="8">
        <f t="shared" si="1"/>
        <v>-18.936</v>
      </c>
      <c r="V6" s="2" t="s">
        <v>84</v>
      </c>
      <c r="W6" s="3">
        <f>+AVERAGE(D3:D38)</f>
        <v>-0.43524137931034479</v>
      </c>
      <c r="X6" s="3">
        <f>+AVERAGE(N3:N48)</f>
        <v>-0.43022222222222217</v>
      </c>
    </row>
    <row r="7" spans="1:25" x14ac:dyDescent="0.25">
      <c r="A7" t="s">
        <v>121</v>
      </c>
      <c r="B7">
        <v>1</v>
      </c>
      <c r="C7">
        <v>0.05</v>
      </c>
      <c r="D7">
        <v>-0.47199999999999998</v>
      </c>
      <c r="E7">
        <v>12.4</v>
      </c>
      <c r="F7">
        <v>-3.8039999999999998</v>
      </c>
      <c r="G7">
        <v>-49</v>
      </c>
      <c r="H7" s="8">
        <v>11</v>
      </c>
      <c r="I7" s="8">
        <f t="shared" si="0"/>
        <v>-45.647999999999996</v>
      </c>
      <c r="K7" t="s">
        <v>46</v>
      </c>
      <c r="L7">
        <v>1</v>
      </c>
      <c r="M7">
        <v>0.05</v>
      </c>
      <c r="N7">
        <v>-0.189</v>
      </c>
      <c r="O7">
        <v>10.863</v>
      </c>
      <c r="P7">
        <v>-1.74</v>
      </c>
      <c r="Q7">
        <v>-29</v>
      </c>
      <c r="R7">
        <v>11</v>
      </c>
      <c r="S7" s="8">
        <f t="shared" si="1"/>
        <v>-20.88</v>
      </c>
      <c r="V7" s="2"/>
      <c r="W7" s="2"/>
      <c r="X7" s="2"/>
    </row>
    <row r="8" spans="1:25" x14ac:dyDescent="0.25">
      <c r="A8" t="s">
        <v>11</v>
      </c>
      <c r="B8">
        <v>1</v>
      </c>
      <c r="C8">
        <v>0.05</v>
      </c>
      <c r="D8">
        <v>-0.57999999999999996</v>
      </c>
      <c r="E8">
        <v>13.5</v>
      </c>
      <c r="F8">
        <v>-4.2960000000000003</v>
      </c>
      <c r="G8">
        <v>-51</v>
      </c>
      <c r="H8" s="8">
        <v>11</v>
      </c>
      <c r="I8" s="8">
        <f t="shared" si="0"/>
        <v>-51.552000000000007</v>
      </c>
      <c r="K8" t="s">
        <v>47</v>
      </c>
      <c r="L8">
        <v>1</v>
      </c>
      <c r="M8">
        <v>0.05</v>
      </c>
      <c r="N8">
        <v>-0.26800000000000002</v>
      </c>
      <c r="O8">
        <v>10.164999999999999</v>
      </c>
      <c r="P8">
        <v>-2.6360000000000001</v>
      </c>
      <c r="Q8">
        <v>-29</v>
      </c>
      <c r="R8">
        <v>11</v>
      </c>
      <c r="S8" s="8">
        <f t="shared" si="1"/>
        <v>-31.632000000000001</v>
      </c>
      <c r="V8" s="2" t="s">
        <v>186</v>
      </c>
      <c r="W8" s="4">
        <f>+COUNTIFS(B3:B31,"1",D3:D31,"&lt;0")/COUNTA(A3:A31)</f>
        <v>0.41379310344827586</v>
      </c>
      <c r="X8" s="4">
        <f>+COUNTIFS(L3:L31,"1",N3:N31,"&lt;0")/COUNTA(K3:K31)</f>
        <v>0.61111111111111116</v>
      </c>
      <c r="Y8" s="4"/>
    </row>
    <row r="9" spans="1:25" x14ac:dyDescent="0.25">
      <c r="A9" t="s">
        <v>190</v>
      </c>
      <c r="B9">
        <v>0</v>
      </c>
      <c r="C9">
        <v>0.05</v>
      </c>
      <c r="D9">
        <v>-0.995</v>
      </c>
      <c r="E9">
        <v>32.274999999999999</v>
      </c>
      <c r="F9">
        <v>-3.0830000000000002</v>
      </c>
      <c r="G9">
        <v>-21</v>
      </c>
      <c r="H9" s="8">
        <v>10</v>
      </c>
      <c r="I9" s="8">
        <f t="shared" si="0"/>
        <v>-36.996000000000002</v>
      </c>
      <c r="K9" t="s">
        <v>48</v>
      </c>
      <c r="L9">
        <v>1</v>
      </c>
      <c r="M9">
        <v>0.05</v>
      </c>
      <c r="N9">
        <v>-0.28999999999999998</v>
      </c>
      <c r="O9">
        <v>7.7649999999999997</v>
      </c>
      <c r="P9">
        <v>-3.738</v>
      </c>
      <c r="Q9">
        <v>-29</v>
      </c>
      <c r="R9">
        <v>10</v>
      </c>
      <c r="S9" s="8">
        <f t="shared" si="1"/>
        <v>-44.856000000000002</v>
      </c>
      <c r="V9" s="2" t="s">
        <v>187</v>
      </c>
      <c r="W9" s="4">
        <f>+COUNTIFS(L3:L32,"1",N3:N32,"&gt;0")/COUNTA(K3:K32)</f>
        <v>0</v>
      </c>
      <c r="X9" s="4">
        <f>+COUNTIFS(L3:L32,"1",N3:N32,"&gt;0")/COUNTA(K3:K32)</f>
        <v>0</v>
      </c>
      <c r="Y9" s="4"/>
    </row>
    <row r="10" spans="1:25" x14ac:dyDescent="0.25">
      <c r="A10" t="s">
        <v>13</v>
      </c>
      <c r="B10">
        <v>0</v>
      </c>
      <c r="C10">
        <v>0.05</v>
      </c>
      <c r="D10">
        <v>-1.1299999999999999</v>
      </c>
      <c r="E10">
        <v>29.97</v>
      </c>
      <c r="F10">
        <v>-3.77</v>
      </c>
      <c r="G10">
        <v>-17</v>
      </c>
      <c r="H10" s="8">
        <v>10</v>
      </c>
      <c r="I10" s="8">
        <f t="shared" si="0"/>
        <v>-45.24</v>
      </c>
      <c r="K10" t="s">
        <v>49</v>
      </c>
      <c r="L10">
        <v>1</v>
      </c>
      <c r="M10">
        <v>0.05</v>
      </c>
      <c r="N10">
        <v>-0.59599999999999997</v>
      </c>
      <c r="O10">
        <v>12.99</v>
      </c>
      <c r="P10">
        <v>-4.585</v>
      </c>
      <c r="Q10">
        <v>-37</v>
      </c>
      <c r="R10">
        <v>10</v>
      </c>
      <c r="S10" s="8">
        <f t="shared" si="1"/>
        <v>-55.019999999999996</v>
      </c>
      <c r="W10" s="4"/>
      <c r="X10" s="4"/>
    </row>
    <row r="11" spans="1:25" x14ac:dyDescent="0.25">
      <c r="A11" t="s">
        <v>14</v>
      </c>
      <c r="B11">
        <v>0</v>
      </c>
      <c r="C11">
        <v>0.05</v>
      </c>
      <c r="D11">
        <v>-0.25700000000000001</v>
      </c>
      <c r="E11">
        <v>20.170000000000002</v>
      </c>
      <c r="F11">
        <v>-1.274</v>
      </c>
      <c r="G11">
        <v>-25</v>
      </c>
      <c r="H11" s="8">
        <v>11</v>
      </c>
      <c r="I11" s="8">
        <f t="shared" si="0"/>
        <v>-15.288</v>
      </c>
      <c r="K11" t="s">
        <v>50</v>
      </c>
      <c r="L11">
        <v>1</v>
      </c>
      <c r="M11">
        <v>0.05</v>
      </c>
      <c r="N11">
        <v>-0.41099999999999998</v>
      </c>
      <c r="O11">
        <v>10.923999999999999</v>
      </c>
      <c r="P11">
        <v>-3.76</v>
      </c>
      <c r="Q11">
        <v>-27</v>
      </c>
      <c r="R11">
        <v>11</v>
      </c>
      <c r="S11" s="8">
        <f t="shared" si="1"/>
        <v>-45.12</v>
      </c>
      <c r="W11" s="4"/>
      <c r="X11" s="4"/>
    </row>
    <row r="12" spans="1:25" x14ac:dyDescent="0.25">
      <c r="A12" t="s">
        <v>15</v>
      </c>
      <c r="B12">
        <v>0</v>
      </c>
      <c r="C12">
        <v>0.05</v>
      </c>
      <c r="D12">
        <v>-0.38</v>
      </c>
      <c r="E12">
        <v>19.07</v>
      </c>
      <c r="F12">
        <v>-1.9930000000000001</v>
      </c>
      <c r="G12">
        <v>-19</v>
      </c>
      <c r="H12" s="8">
        <v>11</v>
      </c>
      <c r="I12" s="8">
        <f t="shared" si="0"/>
        <v>-23.916</v>
      </c>
      <c r="K12" t="s">
        <v>51</v>
      </c>
      <c r="L12">
        <v>0</v>
      </c>
      <c r="M12">
        <v>0.05</v>
      </c>
      <c r="N12">
        <v>-0.255</v>
      </c>
      <c r="O12">
        <v>8.1969999999999992</v>
      </c>
      <c r="P12">
        <v>-3.1110000000000002</v>
      </c>
      <c r="Q12">
        <v>-19</v>
      </c>
      <c r="R12">
        <v>11</v>
      </c>
      <c r="S12" s="8">
        <f t="shared" si="1"/>
        <v>-37.332000000000001</v>
      </c>
    </row>
    <row r="13" spans="1:25" x14ac:dyDescent="0.25">
      <c r="A13" t="s">
        <v>16</v>
      </c>
      <c r="B13">
        <v>0</v>
      </c>
      <c r="C13">
        <v>0.05</v>
      </c>
      <c r="D13">
        <v>-0.151</v>
      </c>
      <c r="E13">
        <v>10.173999999999999</v>
      </c>
      <c r="F13">
        <v>-1.488</v>
      </c>
      <c r="G13">
        <v>-23</v>
      </c>
      <c r="H13" s="8">
        <v>11</v>
      </c>
      <c r="I13" s="8">
        <f t="shared" si="0"/>
        <v>-17.856000000000002</v>
      </c>
      <c r="K13" t="s">
        <v>52</v>
      </c>
      <c r="L13">
        <v>1</v>
      </c>
      <c r="M13">
        <v>0.05</v>
      </c>
      <c r="N13">
        <v>-0.40500000000000003</v>
      </c>
      <c r="O13">
        <v>8.5619999999999994</v>
      </c>
      <c r="P13">
        <v>-4.7320000000000002</v>
      </c>
      <c r="Q13">
        <v>-45</v>
      </c>
      <c r="R13">
        <v>11</v>
      </c>
      <c r="S13" s="8">
        <f t="shared" si="1"/>
        <v>-56.784000000000006</v>
      </c>
    </row>
    <row r="14" spans="1:25" x14ac:dyDescent="0.25">
      <c r="A14" t="s">
        <v>17</v>
      </c>
      <c r="B14">
        <v>0</v>
      </c>
      <c r="C14">
        <v>0.05</v>
      </c>
      <c r="D14">
        <v>-8.4000000000000005E-2</v>
      </c>
      <c r="E14">
        <v>14.69</v>
      </c>
      <c r="F14">
        <v>-0.57199999999999995</v>
      </c>
      <c r="G14">
        <v>-3</v>
      </c>
      <c r="H14" s="8">
        <v>11</v>
      </c>
      <c r="I14" s="8">
        <f t="shared" si="0"/>
        <v>-6.863999999999999</v>
      </c>
      <c r="K14" t="s">
        <v>53</v>
      </c>
      <c r="L14">
        <v>1</v>
      </c>
      <c r="M14">
        <v>0.05</v>
      </c>
      <c r="N14">
        <v>-0.48</v>
      </c>
      <c r="O14">
        <v>11.936999999999999</v>
      </c>
      <c r="P14">
        <v>-4.0209999999999999</v>
      </c>
      <c r="Q14">
        <v>-37</v>
      </c>
      <c r="R14">
        <v>11</v>
      </c>
      <c r="S14" s="8">
        <f t="shared" si="1"/>
        <v>-48.251999999999995</v>
      </c>
    </row>
    <row r="15" spans="1:25" x14ac:dyDescent="0.25">
      <c r="A15" t="s">
        <v>104</v>
      </c>
      <c r="B15">
        <v>0</v>
      </c>
      <c r="C15">
        <v>0.05</v>
      </c>
      <c r="D15">
        <v>-0.156</v>
      </c>
      <c r="E15">
        <v>11.77</v>
      </c>
      <c r="F15">
        <v>-1.325</v>
      </c>
      <c r="G15">
        <v>-21</v>
      </c>
      <c r="H15" s="8">
        <v>11</v>
      </c>
      <c r="I15" s="8">
        <f t="shared" si="0"/>
        <v>-15.899999999999999</v>
      </c>
      <c r="K15" t="s">
        <v>54</v>
      </c>
      <c r="L15">
        <v>1</v>
      </c>
      <c r="M15">
        <v>0.05</v>
      </c>
      <c r="N15">
        <v>-1.3640000000000001</v>
      </c>
      <c r="O15">
        <v>92.055000000000007</v>
      </c>
      <c r="P15">
        <v>-1.482</v>
      </c>
      <c r="Q15">
        <v>-20</v>
      </c>
      <c r="R15">
        <v>9</v>
      </c>
      <c r="S15" s="8">
        <f t="shared" si="1"/>
        <v>-17.783999999999999</v>
      </c>
    </row>
    <row r="16" spans="1:25" x14ac:dyDescent="0.25">
      <c r="A16" t="s">
        <v>122</v>
      </c>
      <c r="B16">
        <v>0</v>
      </c>
      <c r="C16">
        <v>0.05</v>
      </c>
      <c r="D16">
        <v>-0.22600000000000001</v>
      </c>
      <c r="E16">
        <v>17.908999999999999</v>
      </c>
      <c r="F16">
        <v>-1.2629999999999999</v>
      </c>
      <c r="G16">
        <v>-19</v>
      </c>
      <c r="H16" s="8">
        <v>11</v>
      </c>
      <c r="I16" s="8">
        <f t="shared" si="0"/>
        <v>-15.155999999999999</v>
      </c>
      <c r="K16" t="s">
        <v>191</v>
      </c>
      <c r="L16">
        <v>0</v>
      </c>
      <c r="M16">
        <v>0.05</v>
      </c>
      <c r="N16">
        <v>-0.16500000000000001</v>
      </c>
      <c r="O16">
        <v>6.4450000000000003</v>
      </c>
      <c r="P16">
        <v>-2.5590000000000002</v>
      </c>
      <c r="Q16">
        <v>-19</v>
      </c>
      <c r="R16">
        <v>11</v>
      </c>
      <c r="S16" s="8">
        <f t="shared" si="1"/>
        <v>-30.708000000000002</v>
      </c>
    </row>
    <row r="17" spans="1:19" x14ac:dyDescent="0.25">
      <c r="A17" t="s">
        <v>123</v>
      </c>
      <c r="B17">
        <v>0</v>
      </c>
      <c r="C17">
        <v>0.05</v>
      </c>
      <c r="D17">
        <v>-0.24</v>
      </c>
      <c r="E17">
        <v>23.4</v>
      </c>
      <c r="F17">
        <v>-1.026</v>
      </c>
      <c r="G17">
        <v>-13</v>
      </c>
      <c r="H17" s="8">
        <v>11</v>
      </c>
      <c r="I17" s="8">
        <f t="shared" si="0"/>
        <v>-12.312000000000001</v>
      </c>
      <c r="K17" t="s">
        <v>62</v>
      </c>
      <c r="L17">
        <v>0</v>
      </c>
      <c r="M17">
        <v>0.05</v>
      </c>
      <c r="N17">
        <v>-0.13</v>
      </c>
      <c r="O17">
        <v>10.89</v>
      </c>
      <c r="P17">
        <v>-1.194</v>
      </c>
      <c r="Q17">
        <v>-11</v>
      </c>
      <c r="R17">
        <v>11</v>
      </c>
      <c r="S17" s="8">
        <f t="shared" si="1"/>
        <v>-14.327999999999999</v>
      </c>
    </row>
    <row r="18" spans="1:19" x14ac:dyDescent="0.25">
      <c r="A18" t="s">
        <v>46</v>
      </c>
      <c r="B18">
        <v>1</v>
      </c>
      <c r="C18">
        <v>0.05</v>
      </c>
      <c r="D18">
        <v>-0.68300000000000005</v>
      </c>
      <c r="E18">
        <v>22.9</v>
      </c>
      <c r="F18">
        <v>-2.98</v>
      </c>
      <c r="G18">
        <v>-38</v>
      </c>
      <c r="H18" s="8">
        <v>11</v>
      </c>
      <c r="I18" s="8">
        <f t="shared" si="0"/>
        <v>-35.76</v>
      </c>
      <c r="K18" t="s">
        <v>28</v>
      </c>
      <c r="L18">
        <v>1</v>
      </c>
      <c r="M18">
        <v>0.05</v>
      </c>
      <c r="N18">
        <v>-1.26</v>
      </c>
      <c r="O18">
        <v>30.768000000000001</v>
      </c>
      <c r="P18">
        <v>-4.0960000000000001</v>
      </c>
      <c r="Q18">
        <v>-37</v>
      </c>
      <c r="R18">
        <v>11</v>
      </c>
      <c r="S18" s="8">
        <f t="shared" si="1"/>
        <v>-49.152000000000001</v>
      </c>
    </row>
    <row r="19" spans="1:19" x14ac:dyDescent="0.25">
      <c r="A19" t="s">
        <v>47</v>
      </c>
      <c r="B19">
        <v>0</v>
      </c>
      <c r="C19">
        <v>0.05</v>
      </c>
      <c r="D19">
        <v>-0.2</v>
      </c>
      <c r="E19">
        <v>18.55</v>
      </c>
      <c r="F19">
        <v>-1.0780000000000001</v>
      </c>
      <c r="G19">
        <v>-15</v>
      </c>
      <c r="H19" s="8">
        <v>11</v>
      </c>
      <c r="I19" s="8">
        <f t="shared" si="0"/>
        <v>-12.936</v>
      </c>
      <c r="K19" t="s">
        <v>111</v>
      </c>
      <c r="L19">
        <v>0</v>
      </c>
      <c r="M19">
        <v>0.05</v>
      </c>
      <c r="N19">
        <v>-0.14099999999999999</v>
      </c>
      <c r="O19">
        <v>4.5199999999999996</v>
      </c>
      <c r="P19">
        <v>-3.129</v>
      </c>
      <c r="Q19">
        <v>-17</v>
      </c>
      <c r="R19">
        <v>11</v>
      </c>
      <c r="S19" s="8">
        <f t="shared" si="1"/>
        <v>-37.548000000000002</v>
      </c>
    </row>
    <row r="20" spans="1:19" x14ac:dyDescent="0.25">
      <c r="A20" t="s">
        <v>49</v>
      </c>
      <c r="B20">
        <v>1</v>
      </c>
      <c r="C20">
        <v>0.05</v>
      </c>
      <c r="D20">
        <v>-0.51</v>
      </c>
      <c r="E20">
        <v>21.11</v>
      </c>
      <c r="F20">
        <v>-2.4159999999999999</v>
      </c>
      <c r="G20">
        <v>-31</v>
      </c>
      <c r="H20" s="8">
        <v>10</v>
      </c>
      <c r="I20" s="8">
        <f t="shared" si="0"/>
        <v>-28.991999999999997</v>
      </c>
      <c r="K20" t="s">
        <v>71</v>
      </c>
      <c r="L20">
        <v>1</v>
      </c>
      <c r="M20">
        <v>0.05</v>
      </c>
      <c r="N20">
        <v>-0.32100000000000001</v>
      </c>
      <c r="O20">
        <v>8.9</v>
      </c>
      <c r="P20">
        <v>-3.609</v>
      </c>
      <c r="Q20">
        <v>-31</v>
      </c>
      <c r="R20">
        <v>10</v>
      </c>
      <c r="S20" s="8">
        <f t="shared" si="1"/>
        <v>-43.308</v>
      </c>
    </row>
    <row r="21" spans="1:19" x14ac:dyDescent="0.25">
      <c r="A21" t="s">
        <v>50</v>
      </c>
      <c r="B21">
        <v>1</v>
      </c>
      <c r="C21">
        <v>0.05</v>
      </c>
      <c r="D21">
        <v>-0.28299999999999997</v>
      </c>
      <c r="E21">
        <v>16.863</v>
      </c>
      <c r="F21">
        <v>-1.68</v>
      </c>
      <c r="G21">
        <v>-22</v>
      </c>
      <c r="H21" s="8">
        <v>10</v>
      </c>
      <c r="I21" s="8">
        <f t="shared" si="0"/>
        <v>-20.16</v>
      </c>
      <c r="S21" s="8"/>
    </row>
    <row r="22" spans="1:19" x14ac:dyDescent="0.25">
      <c r="A22" t="s">
        <v>51</v>
      </c>
      <c r="B22">
        <v>0</v>
      </c>
      <c r="C22">
        <v>0.05</v>
      </c>
      <c r="D22">
        <v>-0.14299999999999999</v>
      </c>
      <c r="E22">
        <v>15.757999999999999</v>
      </c>
      <c r="F22">
        <v>-0.90400000000000003</v>
      </c>
      <c r="G22">
        <v>-11</v>
      </c>
      <c r="H22" s="8">
        <v>10</v>
      </c>
      <c r="I22" s="8">
        <f t="shared" si="0"/>
        <v>-10.848000000000001</v>
      </c>
      <c r="S22" s="8"/>
    </row>
    <row r="23" spans="1:19" x14ac:dyDescent="0.25">
      <c r="A23" t="s">
        <v>52</v>
      </c>
      <c r="B23">
        <v>1</v>
      </c>
      <c r="C23">
        <v>0.05</v>
      </c>
      <c r="D23">
        <v>-0.57799999999999996</v>
      </c>
      <c r="E23">
        <v>13.452</v>
      </c>
      <c r="F23">
        <v>-4.2969999999999997</v>
      </c>
      <c r="G23">
        <v>-33</v>
      </c>
      <c r="H23" s="8">
        <v>10</v>
      </c>
      <c r="I23" s="8">
        <f t="shared" si="0"/>
        <v>-51.563999999999993</v>
      </c>
      <c r="S23" s="8"/>
    </row>
    <row r="24" spans="1:19" x14ac:dyDescent="0.25">
      <c r="A24" t="s">
        <v>53</v>
      </c>
      <c r="B24">
        <v>0</v>
      </c>
      <c r="C24">
        <v>0.05</v>
      </c>
      <c r="D24">
        <v>-0.65</v>
      </c>
      <c r="E24">
        <v>19.440000000000001</v>
      </c>
      <c r="F24">
        <v>-3.3439999999999999</v>
      </c>
      <c r="G24">
        <v>-21</v>
      </c>
      <c r="H24" s="8">
        <v>10</v>
      </c>
      <c r="I24" s="8">
        <f t="shared" si="0"/>
        <v>-40.128</v>
      </c>
      <c r="S24" s="8"/>
    </row>
    <row r="25" spans="1:19" x14ac:dyDescent="0.25">
      <c r="A25" t="s">
        <v>191</v>
      </c>
      <c r="B25">
        <v>0</v>
      </c>
      <c r="C25">
        <v>0.05</v>
      </c>
      <c r="D25">
        <v>-0.16400000000000001</v>
      </c>
      <c r="E25">
        <v>7.3129999999999997</v>
      </c>
      <c r="F25">
        <v>-2.2490000000000001</v>
      </c>
      <c r="G25">
        <v>-9</v>
      </c>
      <c r="H25" s="8">
        <v>11</v>
      </c>
      <c r="I25" s="8">
        <f t="shared" si="0"/>
        <v>-26.988</v>
      </c>
      <c r="S25" s="8"/>
    </row>
    <row r="26" spans="1:19" x14ac:dyDescent="0.25">
      <c r="A26" t="s">
        <v>58</v>
      </c>
      <c r="B26">
        <v>1</v>
      </c>
      <c r="C26">
        <v>0.05</v>
      </c>
      <c r="D26">
        <v>-0.51700000000000002</v>
      </c>
      <c r="E26">
        <v>14.247</v>
      </c>
      <c r="F26">
        <v>-3.6320000000000001</v>
      </c>
      <c r="G26">
        <v>-33</v>
      </c>
      <c r="H26">
        <v>11</v>
      </c>
      <c r="I26" s="8">
        <f t="shared" si="0"/>
        <v>-43.584000000000003</v>
      </c>
      <c r="S26" s="8"/>
    </row>
    <row r="27" spans="1:19" x14ac:dyDescent="0.25">
      <c r="A27" t="s">
        <v>62</v>
      </c>
      <c r="B27">
        <v>0</v>
      </c>
      <c r="C27">
        <v>0.05</v>
      </c>
      <c r="D27">
        <v>-0.24</v>
      </c>
      <c r="E27">
        <v>20.11</v>
      </c>
      <c r="F27">
        <v>-1.1930000000000001</v>
      </c>
      <c r="G27">
        <v>-17</v>
      </c>
      <c r="H27">
        <v>11</v>
      </c>
      <c r="I27" s="8">
        <f t="shared" si="0"/>
        <v>-14.316000000000001</v>
      </c>
      <c r="S27" s="8"/>
    </row>
    <row r="28" spans="1:19" x14ac:dyDescent="0.25">
      <c r="A28" t="s">
        <v>156</v>
      </c>
      <c r="B28">
        <v>0</v>
      </c>
      <c r="C28">
        <v>0.05</v>
      </c>
      <c r="D28">
        <v>-0.70699999999999996</v>
      </c>
      <c r="E28">
        <v>18.100000000000001</v>
      </c>
      <c r="F28">
        <v>-3.9039999999999999</v>
      </c>
      <c r="G28">
        <v>-12</v>
      </c>
      <c r="H28">
        <v>9</v>
      </c>
      <c r="I28" s="8">
        <f t="shared" si="0"/>
        <v>-46.847999999999999</v>
      </c>
      <c r="S28" s="8"/>
    </row>
    <row r="29" spans="1:19" x14ac:dyDescent="0.25">
      <c r="A29" t="s">
        <v>65</v>
      </c>
      <c r="B29">
        <v>0</v>
      </c>
      <c r="C29">
        <v>0.05</v>
      </c>
      <c r="D29">
        <v>-0.24299999999999999</v>
      </c>
      <c r="E29">
        <v>30.152999999999999</v>
      </c>
      <c r="F29">
        <v>-0.80700000000000005</v>
      </c>
      <c r="G29">
        <v>-9</v>
      </c>
      <c r="H29">
        <v>11</v>
      </c>
      <c r="I29" s="8">
        <f t="shared" si="0"/>
        <v>-9.6840000000000011</v>
      </c>
      <c r="S29" s="8"/>
    </row>
    <row r="30" spans="1:19" x14ac:dyDescent="0.25">
      <c r="A30" t="s">
        <v>33</v>
      </c>
      <c r="B30">
        <v>0</v>
      </c>
      <c r="C30">
        <v>0.05</v>
      </c>
      <c r="D30">
        <v>-0.20399999999999999</v>
      </c>
      <c r="E30">
        <v>7.1040000000000001</v>
      </c>
      <c r="F30">
        <v>-2.8719999999999999</v>
      </c>
      <c r="G30">
        <v>-19</v>
      </c>
      <c r="H30">
        <v>11</v>
      </c>
      <c r="I30" s="8">
        <f t="shared" si="0"/>
        <v>-34.463999999999999</v>
      </c>
      <c r="S30" s="8"/>
    </row>
    <row r="31" spans="1:19" x14ac:dyDescent="0.25">
      <c r="A31" t="s">
        <v>71</v>
      </c>
      <c r="B31">
        <v>1</v>
      </c>
      <c r="C31">
        <v>0.05</v>
      </c>
      <c r="D31">
        <v>-0.317</v>
      </c>
      <c r="E31">
        <v>10.92</v>
      </c>
      <c r="F31">
        <v>-2.9</v>
      </c>
      <c r="G31">
        <v>-28</v>
      </c>
      <c r="H31">
        <v>9</v>
      </c>
      <c r="I31" s="8">
        <f t="shared" si="0"/>
        <v>-34.799999999999997</v>
      </c>
      <c r="S31" s="8"/>
    </row>
    <row r="32" spans="1:19" x14ac:dyDescent="0.25">
      <c r="I32" s="8"/>
      <c r="S32" s="8"/>
    </row>
    <row r="33" spans="19:19" x14ac:dyDescent="0.25">
      <c r="S33" s="8"/>
    </row>
    <row r="34" spans="19:19" x14ac:dyDescent="0.25">
      <c r="S34" s="8"/>
    </row>
    <row r="35" spans="19:19" x14ac:dyDescent="0.25">
      <c r="S35" s="8"/>
    </row>
    <row r="36" spans="19:19" x14ac:dyDescent="0.25">
      <c r="S36" s="8"/>
    </row>
    <row r="37" spans="19:19" x14ac:dyDescent="0.25">
      <c r="S37" s="8"/>
    </row>
    <row r="38" spans="19:19" x14ac:dyDescent="0.25">
      <c r="S38" s="8"/>
    </row>
    <row r="39" spans="19:19" x14ac:dyDescent="0.25">
      <c r="S39" s="8"/>
    </row>
    <row r="40" spans="19:19" x14ac:dyDescent="0.25">
      <c r="S40" s="8"/>
    </row>
  </sheetData>
  <mergeCells count="2">
    <mergeCell ref="A1:I1"/>
    <mergeCell ref="K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zoomScale="70" zoomScaleNormal="7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100</v>
      </c>
      <c r="B1" s="15"/>
      <c r="C1" s="15"/>
      <c r="D1" s="15"/>
      <c r="E1" s="15"/>
      <c r="F1" s="15"/>
      <c r="G1" s="15"/>
      <c r="H1" s="15"/>
      <c r="I1" s="15"/>
      <c r="K1" s="16" t="s">
        <v>101</v>
      </c>
      <c r="L1" s="16"/>
      <c r="M1" s="16"/>
      <c r="N1" s="16"/>
      <c r="O1" s="16"/>
      <c r="P1" s="16"/>
      <c r="Q1" s="16"/>
      <c r="R1" s="16"/>
      <c r="S1" s="16"/>
      <c r="U1" s="17" t="s">
        <v>164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120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-1.4E-2</v>
      </c>
      <c r="E3">
        <v>0.46500000000000002</v>
      </c>
      <c r="F3">
        <v>-3.0110000000000001</v>
      </c>
      <c r="G3">
        <v>-223</v>
      </c>
      <c r="H3">
        <v>23</v>
      </c>
      <c r="I3" s="8">
        <f>+F3*23</f>
        <v>-69.253</v>
      </c>
      <c r="K3" t="s">
        <v>10</v>
      </c>
      <c r="L3">
        <v>1</v>
      </c>
      <c r="M3">
        <v>0.05</v>
      </c>
      <c r="N3">
        <v>-0.03</v>
      </c>
      <c r="O3">
        <v>0.59799999999999998</v>
      </c>
      <c r="P3">
        <v>-5.08</v>
      </c>
      <c r="Q3">
        <v>-56</v>
      </c>
      <c r="R3">
        <v>12</v>
      </c>
      <c r="S3" s="8">
        <f>+P3*12</f>
        <v>-60.96</v>
      </c>
      <c r="U3" t="s">
        <v>10</v>
      </c>
      <c r="V3">
        <v>1</v>
      </c>
      <c r="W3">
        <v>0.05</v>
      </c>
      <c r="X3">
        <v>-1.2E-2</v>
      </c>
      <c r="Y3">
        <v>0.28999999999999998</v>
      </c>
      <c r="Z3">
        <v>-4.258</v>
      </c>
      <c r="AA3">
        <v>-41</v>
      </c>
      <c r="AB3">
        <v>11</v>
      </c>
      <c r="AC3" s="8">
        <f>+Z3*11</f>
        <v>-46.838000000000001</v>
      </c>
      <c r="AE3" s="2" t="s">
        <v>80</v>
      </c>
      <c r="AF3" s="2">
        <f>+COUNTA(A3:A45)</f>
        <v>42</v>
      </c>
      <c r="AG3" s="2">
        <f>+COUNTA(K3:K56)</f>
        <v>54</v>
      </c>
      <c r="AH3" s="2">
        <f>+COUNTA(U3:U69)</f>
        <v>67</v>
      </c>
    </row>
    <row r="4" spans="1:34" x14ac:dyDescent="0.25">
      <c r="A4" t="s">
        <v>12</v>
      </c>
      <c r="B4">
        <v>1</v>
      </c>
      <c r="C4">
        <v>0.05</v>
      </c>
      <c r="D4">
        <v>-3.7999999999999999E-2</v>
      </c>
      <c r="E4">
        <v>1.167</v>
      </c>
      <c r="F4">
        <v>-3.294</v>
      </c>
      <c r="G4">
        <v>-213</v>
      </c>
      <c r="H4">
        <v>23</v>
      </c>
      <c r="I4" s="8">
        <f t="shared" ref="I4:I44" si="0">+F4*23</f>
        <v>-75.762</v>
      </c>
      <c r="K4" t="s">
        <v>12</v>
      </c>
      <c r="L4">
        <v>1</v>
      </c>
      <c r="M4">
        <v>0.05</v>
      </c>
      <c r="N4">
        <v>-8.5999999999999993E-2</v>
      </c>
      <c r="O4">
        <v>1.482</v>
      </c>
      <c r="P4">
        <v>-5.8109999999999999</v>
      </c>
      <c r="Q4">
        <v>-54</v>
      </c>
      <c r="R4">
        <v>12</v>
      </c>
      <c r="S4" s="8">
        <f t="shared" ref="S4:S56" si="1">+P4*12</f>
        <v>-69.731999999999999</v>
      </c>
      <c r="U4" t="s">
        <v>12</v>
      </c>
      <c r="V4">
        <v>1</v>
      </c>
      <c r="W4">
        <v>0.05</v>
      </c>
      <c r="X4">
        <v>-2.5999999999999999E-2</v>
      </c>
      <c r="Y4">
        <v>0.65</v>
      </c>
      <c r="Z4">
        <v>-4</v>
      </c>
      <c r="AA4">
        <v>-39</v>
      </c>
      <c r="AB4">
        <v>11</v>
      </c>
      <c r="AC4" s="8">
        <f t="shared" ref="AC4:AC67" si="2">+Z4*11</f>
        <v>-44</v>
      </c>
      <c r="AE4" s="2" t="s">
        <v>85</v>
      </c>
      <c r="AF4" s="6">
        <f>+AVERAGE(I3:I45)</f>
        <v>-71.824619047619038</v>
      </c>
      <c r="AG4" s="6">
        <f>+AVERAGE(S3:S56)</f>
        <v>-45.98844444444444</v>
      </c>
      <c r="AH4" s="6">
        <f>+AVERAGE(AC3:AC69)</f>
        <v>-48.478805970149239</v>
      </c>
    </row>
    <row r="5" spans="1:34" x14ac:dyDescent="0.25">
      <c r="A5" t="s">
        <v>13</v>
      </c>
      <c r="B5">
        <v>1</v>
      </c>
      <c r="C5">
        <v>0.05</v>
      </c>
      <c r="D5">
        <v>-3.6999999999999998E-2</v>
      </c>
      <c r="E5">
        <v>1.071</v>
      </c>
      <c r="F5">
        <v>-3.4550000000000001</v>
      </c>
      <c r="G5">
        <v>-211</v>
      </c>
      <c r="H5">
        <v>23</v>
      </c>
      <c r="I5" s="8">
        <f t="shared" si="0"/>
        <v>-79.465000000000003</v>
      </c>
      <c r="K5" t="s">
        <v>13</v>
      </c>
      <c r="L5">
        <v>1</v>
      </c>
      <c r="M5">
        <v>0.05</v>
      </c>
      <c r="N5">
        <v>-6.9000000000000006E-2</v>
      </c>
      <c r="O5">
        <v>1.2889999999999999</v>
      </c>
      <c r="P5">
        <v>-5.39</v>
      </c>
      <c r="Q5">
        <v>-52</v>
      </c>
      <c r="R5">
        <v>12</v>
      </c>
      <c r="S5" s="8">
        <f t="shared" si="1"/>
        <v>-64.679999999999993</v>
      </c>
      <c r="U5" t="s">
        <v>13</v>
      </c>
      <c r="V5">
        <v>1</v>
      </c>
      <c r="W5">
        <v>0.05</v>
      </c>
      <c r="X5">
        <v>-1.9E-2</v>
      </c>
      <c r="Y5">
        <v>0.50900000000000001</v>
      </c>
      <c r="Z5">
        <v>-3.694</v>
      </c>
      <c r="AA5">
        <v>-43</v>
      </c>
      <c r="AB5">
        <v>11</v>
      </c>
      <c r="AC5" s="8">
        <f t="shared" si="2"/>
        <v>-40.634</v>
      </c>
      <c r="AE5" s="2" t="s">
        <v>86</v>
      </c>
      <c r="AF5" s="7">
        <f>+STDEV(I3:I45)</f>
        <v>13.2162095059437</v>
      </c>
      <c r="AG5" s="7">
        <f>+STDEV(S3:S56)</f>
        <v>25.614120571062553</v>
      </c>
      <c r="AH5" s="7">
        <f>+STDEV(AC3:AC69)</f>
        <v>22.574089620382399</v>
      </c>
    </row>
    <row r="6" spans="1:34" x14ac:dyDescent="0.25">
      <c r="A6" t="s">
        <v>14</v>
      </c>
      <c r="B6">
        <v>1</v>
      </c>
      <c r="C6">
        <v>0.05</v>
      </c>
      <c r="D6">
        <v>-3.4000000000000002E-2</v>
      </c>
      <c r="E6">
        <v>0.93700000000000006</v>
      </c>
      <c r="F6">
        <v>-3.64</v>
      </c>
      <c r="G6">
        <v>-189</v>
      </c>
      <c r="H6">
        <v>22</v>
      </c>
      <c r="I6" s="8">
        <f t="shared" si="0"/>
        <v>-83.72</v>
      </c>
      <c r="K6" t="s">
        <v>14</v>
      </c>
      <c r="L6">
        <v>1</v>
      </c>
      <c r="M6">
        <v>0.05</v>
      </c>
      <c r="N6">
        <v>-4.2999999999999997E-2</v>
      </c>
      <c r="O6">
        <v>0.95399999999999996</v>
      </c>
      <c r="P6">
        <v>-4.4660000000000002</v>
      </c>
      <c r="Q6">
        <v>-33</v>
      </c>
      <c r="R6">
        <v>11</v>
      </c>
      <c r="S6" s="8">
        <f t="shared" si="1"/>
        <v>-53.591999999999999</v>
      </c>
      <c r="U6" t="s">
        <v>14</v>
      </c>
      <c r="V6">
        <v>1</v>
      </c>
      <c r="W6">
        <v>0.05</v>
      </c>
      <c r="X6">
        <v>-3.4000000000000002E-2</v>
      </c>
      <c r="Y6">
        <v>0.52500000000000002</v>
      </c>
      <c r="Z6">
        <v>-6.3869999999999996</v>
      </c>
      <c r="AA6">
        <v>-41</v>
      </c>
      <c r="AB6">
        <v>11</v>
      </c>
      <c r="AC6" s="8">
        <f t="shared" si="2"/>
        <v>-70.256999999999991</v>
      </c>
      <c r="AE6" s="2" t="s">
        <v>84</v>
      </c>
      <c r="AF6" s="3">
        <f>+AVERAGE(D3:D45)</f>
        <v>-2.4690476190476204E-2</v>
      </c>
      <c r="AG6" s="3">
        <f>+AVERAGE(N3:N56)</f>
        <v>-3.4111111111111099E-2</v>
      </c>
      <c r="AH6" s="3">
        <f>+AVERAGE(X3:X69)</f>
        <v>-2.0134328358208952E-2</v>
      </c>
    </row>
    <row r="7" spans="1:34" x14ac:dyDescent="0.25">
      <c r="A7" t="s">
        <v>15</v>
      </c>
      <c r="B7">
        <v>1</v>
      </c>
      <c r="C7">
        <v>0.05</v>
      </c>
      <c r="D7">
        <v>-3.5000000000000003E-2</v>
      </c>
      <c r="E7">
        <v>0.96899999999999997</v>
      </c>
      <c r="F7">
        <v>-3.6120000000000001</v>
      </c>
      <c r="G7">
        <v>-219</v>
      </c>
      <c r="H7">
        <v>23</v>
      </c>
      <c r="I7" s="8">
        <f t="shared" si="0"/>
        <v>-83.076000000000008</v>
      </c>
      <c r="K7" t="s">
        <v>15</v>
      </c>
      <c r="L7">
        <v>1</v>
      </c>
      <c r="M7">
        <v>0.05</v>
      </c>
      <c r="N7">
        <v>-5.6000000000000001E-2</v>
      </c>
      <c r="O7">
        <v>1.0980000000000001</v>
      </c>
      <c r="P7">
        <v>-5.0880000000000001</v>
      </c>
      <c r="Q7">
        <v>-52</v>
      </c>
      <c r="R7">
        <v>12</v>
      </c>
      <c r="S7" s="8">
        <f t="shared" si="1"/>
        <v>-61.055999999999997</v>
      </c>
      <c r="U7" t="s">
        <v>15</v>
      </c>
      <c r="V7">
        <v>1</v>
      </c>
      <c r="W7">
        <v>0.05</v>
      </c>
      <c r="X7">
        <v>-2.5999999999999999E-2</v>
      </c>
      <c r="Y7">
        <v>0.52200000000000002</v>
      </c>
      <c r="Z7">
        <v>-4.9809999999999999</v>
      </c>
      <c r="AA7">
        <v>-42</v>
      </c>
      <c r="AB7">
        <v>11</v>
      </c>
      <c r="AC7" s="8">
        <f t="shared" si="2"/>
        <v>-54.790999999999997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-0.02</v>
      </c>
      <c r="E8">
        <v>0.58899999999999997</v>
      </c>
      <c r="F8">
        <v>-3.3570000000000002</v>
      </c>
      <c r="G8">
        <v>-199</v>
      </c>
      <c r="H8">
        <v>22</v>
      </c>
      <c r="I8" s="8">
        <f t="shared" si="0"/>
        <v>-77.210999999999999</v>
      </c>
      <c r="K8" t="s">
        <v>16</v>
      </c>
      <c r="L8">
        <v>1</v>
      </c>
      <c r="M8">
        <v>0.05</v>
      </c>
      <c r="N8">
        <v>-2.5000000000000001E-2</v>
      </c>
      <c r="O8">
        <v>0.59</v>
      </c>
      <c r="P8">
        <v>-4.2370000000000001</v>
      </c>
      <c r="Q8">
        <v>-37</v>
      </c>
      <c r="R8">
        <v>11</v>
      </c>
      <c r="S8" s="8">
        <f t="shared" si="1"/>
        <v>-50.844000000000001</v>
      </c>
      <c r="U8" t="s">
        <v>16</v>
      </c>
      <c r="V8">
        <v>1</v>
      </c>
      <c r="W8">
        <v>0.05</v>
      </c>
      <c r="X8">
        <v>-1.6E-2</v>
      </c>
      <c r="Y8">
        <v>0.31900000000000001</v>
      </c>
      <c r="Z8">
        <v>-5.016</v>
      </c>
      <c r="AA8">
        <v>-45</v>
      </c>
      <c r="AB8">
        <v>11</v>
      </c>
      <c r="AC8" s="8">
        <f t="shared" si="2"/>
        <v>-55.176000000000002</v>
      </c>
      <c r="AE8" s="2" t="s">
        <v>186</v>
      </c>
      <c r="AF8" s="4">
        <f>+COUNTIFS(B3:B69,"1",D3:D69,"&lt;0")/COUNTA(A3:A69)</f>
        <v>0.97619047619047616</v>
      </c>
      <c r="AG8" s="4">
        <f>+COUNTIFS(L3:L69,"1",N3:N69,"&lt;0")/COUNTA(K3:K69)</f>
        <v>0.7407407407407407</v>
      </c>
      <c r="AH8" s="4">
        <f>+COUNTIFS(V3:V69,"1",X3:X69,"&lt;0")/COUNTA(U3:U69)</f>
        <v>0.73134328358208955</v>
      </c>
    </row>
    <row r="9" spans="1:34" x14ac:dyDescent="0.25">
      <c r="A9" t="s">
        <v>102</v>
      </c>
      <c r="B9">
        <v>1</v>
      </c>
      <c r="C9">
        <v>0.05</v>
      </c>
      <c r="D9">
        <v>-2.3E-2</v>
      </c>
      <c r="E9">
        <v>0.68200000000000005</v>
      </c>
      <c r="F9">
        <v>-3.3929999999999998</v>
      </c>
      <c r="G9">
        <v>-213</v>
      </c>
      <c r="H9">
        <v>23</v>
      </c>
      <c r="I9" s="8">
        <f t="shared" si="0"/>
        <v>-78.039000000000001</v>
      </c>
      <c r="K9" t="s">
        <v>102</v>
      </c>
      <c r="L9">
        <v>1</v>
      </c>
      <c r="M9">
        <v>0.05</v>
      </c>
      <c r="N9">
        <v>-2.8000000000000001E-2</v>
      </c>
      <c r="O9">
        <v>0.70499999999999996</v>
      </c>
      <c r="P9">
        <v>-3.9430000000000001</v>
      </c>
      <c r="Q9">
        <v>-54</v>
      </c>
      <c r="R9">
        <v>12</v>
      </c>
      <c r="S9" s="8">
        <f t="shared" si="1"/>
        <v>-47.316000000000003</v>
      </c>
      <c r="U9" t="s">
        <v>102</v>
      </c>
      <c r="V9">
        <v>1</v>
      </c>
      <c r="W9">
        <v>0.05</v>
      </c>
      <c r="X9">
        <v>-1.9E-2</v>
      </c>
      <c r="Y9">
        <v>0.38</v>
      </c>
      <c r="Z9">
        <v>-5</v>
      </c>
      <c r="AA9">
        <v>-31</v>
      </c>
      <c r="AB9">
        <v>11</v>
      </c>
      <c r="AC9" s="8">
        <f t="shared" si="2"/>
        <v>-55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0</v>
      </c>
    </row>
    <row r="10" spans="1:34" x14ac:dyDescent="0.25">
      <c r="A10" t="s">
        <v>103</v>
      </c>
      <c r="B10">
        <v>1</v>
      </c>
      <c r="C10">
        <v>0.05</v>
      </c>
      <c r="D10">
        <v>-3.1E-2</v>
      </c>
      <c r="E10">
        <v>0.82899999999999996</v>
      </c>
      <c r="F10">
        <v>-3.7</v>
      </c>
      <c r="G10">
        <v>-186</v>
      </c>
      <c r="H10">
        <v>22</v>
      </c>
      <c r="I10" s="8">
        <f t="shared" si="0"/>
        <v>-85.100000000000009</v>
      </c>
      <c r="K10" t="s">
        <v>103</v>
      </c>
      <c r="L10">
        <v>1</v>
      </c>
      <c r="M10">
        <v>0.05</v>
      </c>
      <c r="N10">
        <v>-4.2999999999999997E-2</v>
      </c>
      <c r="O10">
        <v>0.85</v>
      </c>
      <c r="P10">
        <v>-5.0330000000000004</v>
      </c>
      <c r="Q10">
        <v>-42</v>
      </c>
      <c r="R10">
        <v>11</v>
      </c>
      <c r="S10" s="8">
        <f t="shared" si="1"/>
        <v>-60.396000000000001</v>
      </c>
      <c r="U10" t="s">
        <v>103</v>
      </c>
      <c r="V10">
        <v>1</v>
      </c>
      <c r="W10">
        <v>0.05</v>
      </c>
      <c r="X10">
        <v>-2.9000000000000001E-2</v>
      </c>
      <c r="Y10">
        <v>0.44600000000000001</v>
      </c>
      <c r="Z10">
        <v>-6.5019999999999998</v>
      </c>
      <c r="AA10">
        <v>-45</v>
      </c>
      <c r="AB10">
        <v>11</v>
      </c>
      <c r="AC10" s="8">
        <f t="shared" si="2"/>
        <v>-71.521999999999991</v>
      </c>
      <c r="AF10" s="4"/>
      <c r="AG10" s="4"/>
      <c r="AH10" s="4"/>
    </row>
    <row r="11" spans="1:34" x14ac:dyDescent="0.25">
      <c r="A11" t="s">
        <v>17</v>
      </c>
      <c r="B11">
        <v>1</v>
      </c>
      <c r="C11">
        <v>0.05</v>
      </c>
      <c r="D11">
        <v>-0.03</v>
      </c>
      <c r="E11">
        <v>0.91200000000000003</v>
      </c>
      <c r="F11">
        <v>-3.3420000000000001</v>
      </c>
      <c r="G11">
        <v>-139</v>
      </c>
      <c r="H11">
        <v>19</v>
      </c>
      <c r="I11" s="8">
        <f t="shared" si="0"/>
        <v>-76.866</v>
      </c>
      <c r="K11" t="s">
        <v>104</v>
      </c>
      <c r="L11">
        <v>0</v>
      </c>
      <c r="M11">
        <v>0.05</v>
      </c>
      <c r="N11">
        <v>-2.5000000000000001E-2</v>
      </c>
      <c r="O11">
        <v>0.745</v>
      </c>
      <c r="P11">
        <v>-3.2909999999999999</v>
      </c>
      <c r="Q11">
        <v>-17</v>
      </c>
      <c r="R11">
        <v>10</v>
      </c>
      <c r="S11" s="8">
        <f t="shared" si="1"/>
        <v>-39.491999999999997</v>
      </c>
      <c r="U11" t="s">
        <v>17</v>
      </c>
      <c r="V11">
        <v>1</v>
      </c>
      <c r="W11">
        <v>0.05</v>
      </c>
      <c r="X11">
        <v>-2.8000000000000001E-2</v>
      </c>
      <c r="Y11">
        <v>0.53300000000000003</v>
      </c>
      <c r="Z11">
        <v>-5.17</v>
      </c>
      <c r="AA11">
        <v>-37</v>
      </c>
      <c r="AB11">
        <v>11</v>
      </c>
      <c r="AC11" s="8">
        <f t="shared" si="2"/>
        <v>-56.87</v>
      </c>
      <c r="AF11" s="4"/>
      <c r="AG11" s="4"/>
      <c r="AH11" s="4"/>
    </row>
    <row r="12" spans="1:34" x14ac:dyDescent="0.25">
      <c r="A12" t="s">
        <v>104</v>
      </c>
      <c r="B12">
        <v>1</v>
      </c>
      <c r="C12">
        <v>0.05</v>
      </c>
      <c r="D12">
        <v>-2.3E-2</v>
      </c>
      <c r="E12">
        <v>0.73299999999999998</v>
      </c>
      <c r="F12">
        <v>-3.169</v>
      </c>
      <c r="G12">
        <v>-138</v>
      </c>
      <c r="H12">
        <v>21</v>
      </c>
      <c r="I12" s="8">
        <f t="shared" si="0"/>
        <v>-72.887</v>
      </c>
      <c r="K12" t="s">
        <v>19</v>
      </c>
      <c r="L12">
        <v>1</v>
      </c>
      <c r="M12">
        <v>0.05</v>
      </c>
      <c r="N12">
        <v>-6.7000000000000004E-2</v>
      </c>
      <c r="O12">
        <v>1.0980000000000001</v>
      </c>
      <c r="P12">
        <v>-6.1020000000000003</v>
      </c>
      <c r="Q12">
        <v>-54</v>
      </c>
      <c r="R12">
        <v>12</v>
      </c>
      <c r="S12" s="8">
        <f t="shared" si="1"/>
        <v>-73.224000000000004</v>
      </c>
      <c r="U12" t="s">
        <v>104</v>
      </c>
      <c r="V12">
        <v>1</v>
      </c>
      <c r="W12">
        <v>0.05</v>
      </c>
      <c r="X12">
        <v>-2.4E-2</v>
      </c>
      <c r="Y12">
        <v>0.47199999999999998</v>
      </c>
      <c r="Z12">
        <v>-5.0179999999999998</v>
      </c>
      <c r="AA12">
        <v>-37</v>
      </c>
      <c r="AB12">
        <v>11</v>
      </c>
      <c r="AC12" s="8">
        <f t="shared" si="2"/>
        <v>-55.198</v>
      </c>
    </row>
    <row r="13" spans="1:34" x14ac:dyDescent="0.25">
      <c r="A13" t="s">
        <v>19</v>
      </c>
      <c r="B13">
        <v>1</v>
      </c>
      <c r="C13">
        <v>0.05</v>
      </c>
      <c r="D13">
        <v>-3.2000000000000001E-2</v>
      </c>
      <c r="E13">
        <v>0.92300000000000004</v>
      </c>
      <c r="F13">
        <v>-3.4950000000000001</v>
      </c>
      <c r="G13">
        <v>-221</v>
      </c>
      <c r="H13">
        <v>23</v>
      </c>
      <c r="I13" s="8">
        <f t="shared" si="0"/>
        <v>-80.385000000000005</v>
      </c>
      <c r="K13" t="s">
        <v>107</v>
      </c>
      <c r="L13">
        <v>1</v>
      </c>
      <c r="M13">
        <v>0.05</v>
      </c>
      <c r="N13">
        <v>-0.02</v>
      </c>
      <c r="O13">
        <v>0.45800000000000002</v>
      </c>
      <c r="P13">
        <v>-4.2830000000000004</v>
      </c>
      <c r="Q13">
        <v>-54</v>
      </c>
      <c r="R13">
        <v>12</v>
      </c>
      <c r="S13" s="8">
        <f t="shared" si="1"/>
        <v>-51.396000000000001</v>
      </c>
      <c r="U13" t="s">
        <v>19</v>
      </c>
      <c r="V13">
        <v>1</v>
      </c>
      <c r="W13">
        <v>0.05</v>
      </c>
      <c r="X13">
        <v>-2.5000000000000001E-2</v>
      </c>
      <c r="Y13">
        <v>0.502</v>
      </c>
      <c r="Z13">
        <v>-4.9800000000000004</v>
      </c>
      <c r="AA13">
        <v>-45</v>
      </c>
      <c r="AB13">
        <v>11</v>
      </c>
      <c r="AC13" s="8">
        <f t="shared" si="2"/>
        <v>-54.78</v>
      </c>
    </row>
    <row r="14" spans="1:34" x14ac:dyDescent="0.25">
      <c r="A14" t="s">
        <v>105</v>
      </c>
      <c r="B14">
        <v>1</v>
      </c>
      <c r="C14">
        <v>0.05</v>
      </c>
      <c r="D14">
        <v>-2.5999999999999999E-2</v>
      </c>
      <c r="E14">
        <v>0.755</v>
      </c>
      <c r="F14">
        <v>-3.476</v>
      </c>
      <c r="G14">
        <v>-125</v>
      </c>
      <c r="H14">
        <v>18</v>
      </c>
      <c r="I14" s="8">
        <f t="shared" si="0"/>
        <v>-79.947999999999993</v>
      </c>
      <c r="K14" t="s">
        <v>23</v>
      </c>
      <c r="L14">
        <v>1</v>
      </c>
      <c r="M14">
        <v>0.05</v>
      </c>
      <c r="N14">
        <v>-5.1999999999999998E-2</v>
      </c>
      <c r="O14">
        <v>1.0209999999999999</v>
      </c>
      <c r="P14">
        <v>-5.093</v>
      </c>
      <c r="Q14">
        <v>-40</v>
      </c>
      <c r="R14">
        <v>12</v>
      </c>
      <c r="S14" s="8">
        <f t="shared" si="1"/>
        <v>-61.116</v>
      </c>
      <c r="U14" t="s">
        <v>105</v>
      </c>
      <c r="V14">
        <v>1</v>
      </c>
      <c r="W14">
        <v>0.05</v>
      </c>
      <c r="X14">
        <v>-1.4E-2</v>
      </c>
      <c r="Y14">
        <v>0.34499999999999997</v>
      </c>
      <c r="Z14">
        <v>-3.9369999999999998</v>
      </c>
      <c r="AA14">
        <v>-27</v>
      </c>
      <c r="AB14">
        <v>10</v>
      </c>
      <c r="AC14" s="8">
        <f t="shared" si="2"/>
        <v>-43.306999999999995</v>
      </c>
    </row>
    <row r="15" spans="1:34" x14ac:dyDescent="0.25">
      <c r="A15" t="s">
        <v>106</v>
      </c>
      <c r="B15">
        <v>1</v>
      </c>
      <c r="C15">
        <v>0.05</v>
      </c>
      <c r="D15">
        <v>-2.8000000000000001E-2</v>
      </c>
      <c r="E15">
        <v>0.84199999999999997</v>
      </c>
      <c r="F15">
        <v>-3.3540000000000001</v>
      </c>
      <c r="G15">
        <v>-133</v>
      </c>
      <c r="H15">
        <v>19</v>
      </c>
      <c r="I15" s="8">
        <f t="shared" si="0"/>
        <v>-77.141999999999996</v>
      </c>
      <c r="K15" t="s">
        <v>24</v>
      </c>
      <c r="L15">
        <v>1</v>
      </c>
      <c r="M15">
        <v>0.05</v>
      </c>
      <c r="N15">
        <v>-1.7999999999999999E-2</v>
      </c>
      <c r="O15">
        <v>0.372</v>
      </c>
      <c r="P15">
        <v>-4.8390000000000004</v>
      </c>
      <c r="Q15">
        <v>-41</v>
      </c>
      <c r="R15">
        <v>12</v>
      </c>
      <c r="S15" s="8">
        <f t="shared" si="1"/>
        <v>-58.068000000000005</v>
      </c>
      <c r="U15" t="s">
        <v>106</v>
      </c>
      <c r="V15">
        <v>1</v>
      </c>
      <c r="W15">
        <v>0.05</v>
      </c>
      <c r="X15">
        <v>-2.4E-2</v>
      </c>
      <c r="Y15">
        <v>0.48599999999999999</v>
      </c>
      <c r="Z15">
        <v>-4.9379999999999997</v>
      </c>
      <c r="AA15">
        <v>-41</v>
      </c>
      <c r="AB15">
        <v>11</v>
      </c>
      <c r="AC15" s="8">
        <f t="shared" si="2"/>
        <v>-54.317999999999998</v>
      </c>
    </row>
    <row r="16" spans="1:34" x14ac:dyDescent="0.25">
      <c r="A16" t="s">
        <v>107</v>
      </c>
      <c r="B16">
        <v>1</v>
      </c>
      <c r="C16">
        <v>0.05</v>
      </c>
      <c r="D16">
        <v>-1.2E-2</v>
      </c>
      <c r="E16">
        <v>0.42399999999999999</v>
      </c>
      <c r="F16">
        <v>-2.8690000000000002</v>
      </c>
      <c r="G16">
        <v>-203</v>
      </c>
      <c r="H16">
        <v>23</v>
      </c>
      <c r="I16" s="8">
        <f t="shared" si="0"/>
        <v>-65.987000000000009</v>
      </c>
      <c r="K16" t="s">
        <v>94</v>
      </c>
      <c r="L16">
        <v>1</v>
      </c>
      <c r="M16">
        <v>0.05</v>
      </c>
      <c r="N16">
        <v>-2.5000000000000001E-2</v>
      </c>
      <c r="O16">
        <v>0.54200000000000004</v>
      </c>
      <c r="P16">
        <v>-4.6349999999999998</v>
      </c>
      <c r="Q16">
        <v>-49</v>
      </c>
      <c r="R16">
        <v>12</v>
      </c>
      <c r="S16" s="8">
        <f t="shared" si="1"/>
        <v>-55.62</v>
      </c>
      <c r="U16" t="s">
        <v>107</v>
      </c>
      <c r="V16">
        <v>1</v>
      </c>
      <c r="W16">
        <v>0.05</v>
      </c>
      <c r="X16">
        <v>-0.01</v>
      </c>
      <c r="Y16">
        <v>0.27100000000000002</v>
      </c>
      <c r="Z16">
        <v>-3.8460000000000001</v>
      </c>
      <c r="AA16">
        <v>-37</v>
      </c>
      <c r="AB16">
        <v>11</v>
      </c>
      <c r="AC16" s="8">
        <f t="shared" si="2"/>
        <v>-42.305999999999997</v>
      </c>
    </row>
    <row r="17" spans="1:29" x14ac:dyDescent="0.25">
      <c r="A17" t="s">
        <v>23</v>
      </c>
      <c r="B17">
        <v>1</v>
      </c>
      <c r="C17">
        <v>0.05</v>
      </c>
      <c r="D17">
        <v>-2.8000000000000001E-2</v>
      </c>
      <c r="E17">
        <v>0.90200000000000002</v>
      </c>
      <c r="F17">
        <v>-3.1259999999999999</v>
      </c>
      <c r="G17">
        <v>-179</v>
      </c>
      <c r="H17">
        <v>23</v>
      </c>
      <c r="I17" s="8">
        <f t="shared" si="0"/>
        <v>-71.897999999999996</v>
      </c>
      <c r="K17" t="s">
        <v>108</v>
      </c>
      <c r="L17">
        <v>1</v>
      </c>
      <c r="M17">
        <v>0.05</v>
      </c>
      <c r="N17">
        <v>-2.7E-2</v>
      </c>
      <c r="O17">
        <v>0.64500000000000002</v>
      </c>
      <c r="P17">
        <v>-4.1859999999999999</v>
      </c>
      <c r="Q17">
        <v>-34</v>
      </c>
      <c r="R17">
        <v>12</v>
      </c>
      <c r="S17" s="8">
        <f t="shared" si="1"/>
        <v>-50.231999999999999</v>
      </c>
      <c r="U17" t="s">
        <v>23</v>
      </c>
      <c r="V17">
        <v>0</v>
      </c>
      <c r="W17">
        <v>0.05</v>
      </c>
      <c r="X17">
        <v>-0.01</v>
      </c>
      <c r="Y17">
        <v>0.46</v>
      </c>
      <c r="Z17">
        <v>-2.2829999999999999</v>
      </c>
      <c r="AA17">
        <v>-15</v>
      </c>
      <c r="AB17">
        <v>11</v>
      </c>
      <c r="AC17" s="8">
        <f t="shared" si="2"/>
        <v>-25.113</v>
      </c>
    </row>
    <row r="18" spans="1:29" x14ac:dyDescent="0.25">
      <c r="A18" t="s">
        <v>24</v>
      </c>
      <c r="B18">
        <v>1</v>
      </c>
      <c r="C18">
        <v>0.05</v>
      </c>
      <c r="D18">
        <v>-6.0000000000000001E-3</v>
      </c>
      <c r="E18">
        <v>0.28399999999999997</v>
      </c>
      <c r="F18">
        <v>-2.2759999999999998</v>
      </c>
      <c r="G18">
        <v>-162</v>
      </c>
      <c r="H18">
        <v>23</v>
      </c>
      <c r="I18" s="8">
        <f t="shared" si="0"/>
        <v>-52.347999999999999</v>
      </c>
      <c r="K18" t="s">
        <v>56</v>
      </c>
      <c r="L18">
        <v>1</v>
      </c>
      <c r="M18">
        <v>0.05</v>
      </c>
      <c r="N18">
        <v>-2.3E-2</v>
      </c>
      <c r="O18">
        <v>0.51100000000000001</v>
      </c>
      <c r="P18">
        <v>-4.5010000000000003</v>
      </c>
      <c r="Q18">
        <v>-46</v>
      </c>
      <c r="R18">
        <v>12</v>
      </c>
      <c r="S18" s="8">
        <f t="shared" si="1"/>
        <v>-54.012</v>
      </c>
      <c r="U18" t="s">
        <v>24</v>
      </c>
      <c r="V18">
        <v>0</v>
      </c>
      <c r="W18">
        <v>0.05</v>
      </c>
      <c r="X18">
        <v>-5.0000000000000001E-3</v>
      </c>
      <c r="Y18">
        <v>0.2</v>
      </c>
      <c r="Z18">
        <v>-2.5</v>
      </c>
      <c r="AA18">
        <v>-22</v>
      </c>
      <c r="AB18">
        <v>11</v>
      </c>
      <c r="AC18" s="8">
        <f t="shared" si="2"/>
        <v>-27.5</v>
      </c>
    </row>
    <row r="19" spans="1:29" x14ac:dyDescent="0.25">
      <c r="A19" t="s">
        <v>94</v>
      </c>
      <c r="B19">
        <v>1</v>
      </c>
      <c r="C19">
        <v>0.05</v>
      </c>
      <c r="D19">
        <v>-1.4999999999999999E-2</v>
      </c>
      <c r="E19">
        <v>0.50700000000000001</v>
      </c>
      <c r="F19">
        <v>-2.9590000000000001</v>
      </c>
      <c r="G19">
        <v>-184</v>
      </c>
      <c r="H19">
        <v>23</v>
      </c>
      <c r="I19" s="8">
        <f t="shared" si="0"/>
        <v>-68.057000000000002</v>
      </c>
      <c r="K19" t="s">
        <v>57</v>
      </c>
      <c r="L19">
        <v>1</v>
      </c>
      <c r="M19">
        <v>0.05</v>
      </c>
      <c r="N19">
        <v>-1.4E-2</v>
      </c>
      <c r="O19">
        <v>0.48599999999999999</v>
      </c>
      <c r="P19">
        <v>-2.8140000000000001</v>
      </c>
      <c r="Q19">
        <v>-40</v>
      </c>
      <c r="R19">
        <v>12</v>
      </c>
      <c r="S19" s="8">
        <f t="shared" si="1"/>
        <v>-33.768000000000001</v>
      </c>
      <c r="U19" t="s">
        <v>94</v>
      </c>
      <c r="V19">
        <v>1</v>
      </c>
      <c r="W19">
        <v>0.05</v>
      </c>
      <c r="X19">
        <v>-1.6E-2</v>
      </c>
      <c r="Y19">
        <v>0.33400000000000002</v>
      </c>
      <c r="Z19">
        <v>-4.7210000000000001</v>
      </c>
      <c r="AA19">
        <v>-39</v>
      </c>
      <c r="AB19">
        <v>11</v>
      </c>
      <c r="AC19" s="8">
        <f t="shared" si="2"/>
        <v>-51.930999999999997</v>
      </c>
    </row>
    <row r="20" spans="1:29" x14ac:dyDescent="0.25">
      <c r="A20" t="s">
        <v>108</v>
      </c>
      <c r="B20">
        <v>1</v>
      </c>
      <c r="C20">
        <v>0.05</v>
      </c>
      <c r="D20">
        <v>-1.6E-2</v>
      </c>
      <c r="E20">
        <v>0.55300000000000005</v>
      </c>
      <c r="F20">
        <v>-2.863</v>
      </c>
      <c r="G20">
        <v>-155</v>
      </c>
      <c r="H20">
        <v>23</v>
      </c>
      <c r="I20" s="8">
        <f t="shared" si="0"/>
        <v>-65.849000000000004</v>
      </c>
      <c r="K20" t="s">
        <v>58</v>
      </c>
      <c r="L20">
        <v>0</v>
      </c>
      <c r="M20">
        <v>0.05</v>
      </c>
      <c r="N20">
        <v>-2E-3</v>
      </c>
      <c r="O20">
        <v>0.26700000000000002</v>
      </c>
      <c r="P20">
        <v>-0.93500000000000005</v>
      </c>
      <c r="Q20">
        <v>-5</v>
      </c>
      <c r="R20">
        <v>10</v>
      </c>
      <c r="S20" s="8">
        <f t="shared" si="1"/>
        <v>-11.22</v>
      </c>
      <c r="U20" t="s">
        <v>108</v>
      </c>
      <c r="V20">
        <v>1</v>
      </c>
      <c r="W20">
        <v>0.05</v>
      </c>
      <c r="X20">
        <v>-1.7999999999999999E-2</v>
      </c>
      <c r="Y20">
        <v>0.374</v>
      </c>
      <c r="Z20">
        <v>-4.7060000000000004</v>
      </c>
      <c r="AA20">
        <v>-27</v>
      </c>
      <c r="AB20">
        <v>11</v>
      </c>
      <c r="AC20" s="8">
        <f t="shared" si="2"/>
        <v>-51.766000000000005</v>
      </c>
    </row>
    <row r="21" spans="1:29" x14ac:dyDescent="0.25">
      <c r="A21" t="s">
        <v>56</v>
      </c>
      <c r="B21">
        <v>1</v>
      </c>
      <c r="C21">
        <v>0.05</v>
      </c>
      <c r="D21">
        <v>-1.4E-2</v>
      </c>
      <c r="E21">
        <v>0.45</v>
      </c>
      <c r="F21">
        <v>-3.194</v>
      </c>
      <c r="G21">
        <v>-173</v>
      </c>
      <c r="H21">
        <v>23</v>
      </c>
      <c r="I21" s="8">
        <f t="shared" si="0"/>
        <v>-73.462000000000003</v>
      </c>
      <c r="K21" t="s">
        <v>60</v>
      </c>
      <c r="L21">
        <v>0</v>
      </c>
      <c r="M21">
        <v>0.05</v>
      </c>
      <c r="N21">
        <v>-4.0000000000000001E-3</v>
      </c>
      <c r="O21">
        <v>0.39900000000000002</v>
      </c>
      <c r="P21">
        <v>-0.92</v>
      </c>
      <c r="Q21">
        <v>-2</v>
      </c>
      <c r="R21">
        <v>10</v>
      </c>
      <c r="S21" s="8">
        <f t="shared" si="1"/>
        <v>-11.040000000000001</v>
      </c>
      <c r="U21" t="s">
        <v>56</v>
      </c>
      <c r="V21">
        <v>1</v>
      </c>
      <c r="W21">
        <v>0.05</v>
      </c>
      <c r="X21">
        <v>-1.9E-2</v>
      </c>
      <c r="Y21">
        <v>0.34499999999999997</v>
      </c>
      <c r="Z21">
        <v>-5.5720000000000001</v>
      </c>
      <c r="AA21">
        <v>-33</v>
      </c>
      <c r="AB21">
        <v>11</v>
      </c>
      <c r="AC21" s="8">
        <f t="shared" si="2"/>
        <v>-61.292000000000002</v>
      </c>
    </row>
    <row r="22" spans="1:29" x14ac:dyDescent="0.25">
      <c r="A22" t="s">
        <v>57</v>
      </c>
      <c r="B22">
        <v>1</v>
      </c>
      <c r="C22">
        <v>0.05</v>
      </c>
      <c r="D22">
        <v>-1.7999999999999999E-2</v>
      </c>
      <c r="E22">
        <v>0.499</v>
      </c>
      <c r="F22">
        <v>-3.524</v>
      </c>
      <c r="G22">
        <v>-201</v>
      </c>
      <c r="H22">
        <v>23</v>
      </c>
      <c r="I22" s="8">
        <f t="shared" si="0"/>
        <v>-81.052000000000007</v>
      </c>
      <c r="K22" t="s">
        <v>96</v>
      </c>
      <c r="L22">
        <v>1</v>
      </c>
      <c r="M22">
        <v>0.05</v>
      </c>
      <c r="N22">
        <v>-0.03</v>
      </c>
      <c r="O22">
        <v>0.98</v>
      </c>
      <c r="P22">
        <v>-3.0710000000000002</v>
      </c>
      <c r="Q22">
        <v>-33</v>
      </c>
      <c r="R22">
        <v>11</v>
      </c>
      <c r="S22" s="8">
        <f t="shared" si="1"/>
        <v>-36.852000000000004</v>
      </c>
      <c r="U22" t="s">
        <v>57</v>
      </c>
      <c r="V22">
        <v>1</v>
      </c>
      <c r="W22">
        <v>0.05</v>
      </c>
      <c r="X22">
        <v>-0.02</v>
      </c>
      <c r="Y22">
        <v>0.29299999999999998</v>
      </c>
      <c r="Z22">
        <v>-6.8849999999999998</v>
      </c>
      <c r="AA22">
        <v>-41</v>
      </c>
      <c r="AB22">
        <v>11</v>
      </c>
      <c r="AC22" s="8">
        <f t="shared" si="2"/>
        <v>-75.734999999999999</v>
      </c>
    </row>
    <row r="23" spans="1:29" x14ac:dyDescent="0.25">
      <c r="A23" t="s">
        <v>58</v>
      </c>
      <c r="B23">
        <v>1</v>
      </c>
      <c r="C23">
        <v>0.05</v>
      </c>
      <c r="D23">
        <v>-0.01</v>
      </c>
      <c r="E23">
        <v>0.28299999999999997</v>
      </c>
      <c r="F23">
        <v>-3.3660000000000001</v>
      </c>
      <c r="G23">
        <v>-147</v>
      </c>
      <c r="H23">
        <v>21</v>
      </c>
      <c r="I23" s="8">
        <f t="shared" si="0"/>
        <v>-77.418000000000006</v>
      </c>
      <c r="K23" t="s">
        <v>97</v>
      </c>
      <c r="L23">
        <v>0</v>
      </c>
      <c r="M23">
        <v>0.05</v>
      </c>
      <c r="N23">
        <v>-6.0000000000000001E-3</v>
      </c>
      <c r="O23">
        <v>0.21</v>
      </c>
      <c r="P23">
        <v>-2.9569999999999999</v>
      </c>
      <c r="Q23">
        <v>-17</v>
      </c>
      <c r="R23">
        <v>11</v>
      </c>
      <c r="S23" s="8">
        <f t="shared" si="1"/>
        <v>-35.483999999999995</v>
      </c>
      <c r="U23" t="s">
        <v>58</v>
      </c>
      <c r="V23">
        <v>1</v>
      </c>
      <c r="W23">
        <v>0.05</v>
      </c>
      <c r="X23">
        <v>-6.0000000000000001E-3</v>
      </c>
      <c r="Y23">
        <v>0.13900000000000001</v>
      </c>
      <c r="Z23">
        <v>-4.4880000000000004</v>
      </c>
      <c r="AA23">
        <v>-32</v>
      </c>
      <c r="AB23">
        <v>11</v>
      </c>
      <c r="AC23" s="8">
        <f t="shared" si="2"/>
        <v>-49.368000000000002</v>
      </c>
    </row>
    <row r="24" spans="1:29" x14ac:dyDescent="0.25">
      <c r="A24" t="s">
        <v>60</v>
      </c>
      <c r="B24">
        <v>1</v>
      </c>
      <c r="C24">
        <v>0.05</v>
      </c>
      <c r="D24">
        <v>-1.0999999999999999E-2</v>
      </c>
      <c r="E24">
        <v>0.42</v>
      </c>
      <c r="F24">
        <v>-2.56</v>
      </c>
      <c r="G24">
        <v>-115</v>
      </c>
      <c r="H24">
        <v>21</v>
      </c>
      <c r="I24" s="8">
        <f t="shared" si="0"/>
        <v>-58.88</v>
      </c>
      <c r="K24" t="s">
        <v>109</v>
      </c>
      <c r="L24">
        <v>1</v>
      </c>
      <c r="M24">
        <v>0.05</v>
      </c>
      <c r="N24">
        <v>-7.0000000000000007E-2</v>
      </c>
      <c r="O24">
        <v>1.4119999999999999</v>
      </c>
      <c r="P24">
        <v>-4.9669999999999996</v>
      </c>
      <c r="Q24">
        <v>-32</v>
      </c>
      <c r="R24">
        <v>12</v>
      </c>
      <c r="S24" s="8">
        <f t="shared" si="1"/>
        <v>-59.603999999999999</v>
      </c>
      <c r="U24" t="s">
        <v>60</v>
      </c>
      <c r="V24">
        <v>0</v>
      </c>
      <c r="W24">
        <v>0.05</v>
      </c>
      <c r="X24">
        <v>-1.7000000000000001E-2</v>
      </c>
      <c r="Y24">
        <v>0.34200000000000003</v>
      </c>
      <c r="Z24">
        <v>-4.9710000000000001</v>
      </c>
      <c r="AA24">
        <v>-21</v>
      </c>
      <c r="AB24">
        <v>11</v>
      </c>
      <c r="AC24" s="8">
        <f t="shared" si="2"/>
        <v>-54.680999999999997</v>
      </c>
    </row>
    <row r="25" spans="1:29" x14ac:dyDescent="0.25">
      <c r="A25" t="s">
        <v>96</v>
      </c>
      <c r="B25">
        <v>1</v>
      </c>
      <c r="C25">
        <v>0.05</v>
      </c>
      <c r="D25">
        <v>-0.03</v>
      </c>
      <c r="E25">
        <v>0.96499999999999997</v>
      </c>
      <c r="F25">
        <v>-3.1190000000000002</v>
      </c>
      <c r="G25">
        <v>-184</v>
      </c>
      <c r="H25">
        <v>22</v>
      </c>
      <c r="I25" s="8">
        <f t="shared" si="0"/>
        <v>-71.737000000000009</v>
      </c>
      <c r="K25" t="s">
        <v>110</v>
      </c>
      <c r="L25">
        <v>1</v>
      </c>
      <c r="M25">
        <v>0.05</v>
      </c>
      <c r="N25">
        <v>-4.5999999999999999E-2</v>
      </c>
      <c r="O25">
        <v>1.03</v>
      </c>
      <c r="P25">
        <v>-4.4770000000000003</v>
      </c>
      <c r="Q25">
        <v>-30</v>
      </c>
      <c r="R25">
        <v>12</v>
      </c>
      <c r="S25" s="8">
        <f t="shared" si="1"/>
        <v>-53.724000000000004</v>
      </c>
      <c r="U25" t="s">
        <v>96</v>
      </c>
      <c r="V25">
        <v>1</v>
      </c>
      <c r="W25">
        <v>0.05</v>
      </c>
      <c r="X25">
        <v>-2.5999999999999999E-2</v>
      </c>
      <c r="Y25">
        <v>0.56499999999999995</v>
      </c>
      <c r="Z25">
        <v>-4.6459999999999999</v>
      </c>
      <c r="AA25">
        <v>-34</v>
      </c>
      <c r="AB25">
        <v>11</v>
      </c>
      <c r="AC25" s="8">
        <f t="shared" si="2"/>
        <v>-51.106000000000002</v>
      </c>
    </row>
    <row r="26" spans="1:29" x14ac:dyDescent="0.25">
      <c r="A26" t="s">
        <v>97</v>
      </c>
      <c r="B26">
        <v>1</v>
      </c>
      <c r="C26">
        <v>0.05</v>
      </c>
      <c r="D26">
        <v>-8.0000000000000002E-3</v>
      </c>
      <c r="E26">
        <v>0.214</v>
      </c>
      <c r="F26">
        <v>-3.6949999999999998</v>
      </c>
      <c r="G26">
        <v>-155</v>
      </c>
      <c r="H26">
        <v>22</v>
      </c>
      <c r="I26" s="8">
        <f t="shared" si="0"/>
        <v>-84.984999999999999</v>
      </c>
      <c r="K26" t="s">
        <v>26</v>
      </c>
      <c r="L26">
        <v>0</v>
      </c>
      <c r="M26">
        <v>0.05</v>
      </c>
      <c r="N26">
        <v>-4.0000000000000001E-3</v>
      </c>
      <c r="O26">
        <v>1.1850000000000001</v>
      </c>
      <c r="P26">
        <v>-0.36599999999999999</v>
      </c>
      <c r="Q26">
        <v>-2</v>
      </c>
      <c r="R26">
        <v>12</v>
      </c>
      <c r="S26" s="8">
        <f t="shared" si="1"/>
        <v>-4.3919999999999995</v>
      </c>
      <c r="U26" t="s">
        <v>97</v>
      </c>
      <c r="V26">
        <v>0</v>
      </c>
      <c r="W26">
        <v>0.05</v>
      </c>
      <c r="X26">
        <v>-6.0000000000000001E-3</v>
      </c>
      <c r="Y26">
        <v>0.109</v>
      </c>
      <c r="Z26">
        <v>-5.6580000000000004</v>
      </c>
      <c r="AA26">
        <v>-25</v>
      </c>
      <c r="AB26">
        <v>11</v>
      </c>
      <c r="AC26" s="8">
        <f t="shared" si="2"/>
        <v>-62.238000000000007</v>
      </c>
    </row>
    <row r="27" spans="1:29" x14ac:dyDescent="0.25">
      <c r="A27" t="s">
        <v>109</v>
      </c>
      <c r="B27">
        <v>1</v>
      </c>
      <c r="C27">
        <v>0.05</v>
      </c>
      <c r="D27">
        <v>-4.1000000000000002E-2</v>
      </c>
      <c r="E27">
        <v>1.2050000000000001</v>
      </c>
      <c r="F27">
        <v>-3.4319999999999999</v>
      </c>
      <c r="G27">
        <v>-148</v>
      </c>
      <c r="H27">
        <v>21</v>
      </c>
      <c r="I27" s="8">
        <f t="shared" si="0"/>
        <v>-78.935999999999993</v>
      </c>
      <c r="K27" t="s">
        <v>92</v>
      </c>
      <c r="L27">
        <v>1</v>
      </c>
      <c r="M27">
        <v>0.05</v>
      </c>
      <c r="N27">
        <v>-1.0999999999999999E-2</v>
      </c>
      <c r="O27">
        <v>0.22800000000000001</v>
      </c>
      <c r="P27">
        <v>-5.0129999999999999</v>
      </c>
      <c r="Q27">
        <v>-29</v>
      </c>
      <c r="R27">
        <v>12</v>
      </c>
      <c r="S27" s="8">
        <f t="shared" si="1"/>
        <v>-60.155999999999999</v>
      </c>
      <c r="U27" t="s">
        <v>26</v>
      </c>
      <c r="V27">
        <v>1</v>
      </c>
      <c r="W27">
        <v>0.05</v>
      </c>
      <c r="X27">
        <v>-4.9000000000000002E-2</v>
      </c>
      <c r="Y27">
        <v>1.01</v>
      </c>
      <c r="Z27">
        <v>-4.8840000000000003</v>
      </c>
      <c r="AA27">
        <v>-29</v>
      </c>
      <c r="AB27">
        <v>11</v>
      </c>
      <c r="AC27" s="8">
        <f t="shared" si="2"/>
        <v>-53.724000000000004</v>
      </c>
    </row>
    <row r="28" spans="1:29" x14ac:dyDescent="0.25">
      <c r="A28" t="s">
        <v>110</v>
      </c>
      <c r="B28">
        <v>1</v>
      </c>
      <c r="C28">
        <v>0.05</v>
      </c>
      <c r="D28">
        <v>-0.03</v>
      </c>
      <c r="E28">
        <v>0.90800000000000003</v>
      </c>
      <c r="F28">
        <v>-3.319</v>
      </c>
      <c r="G28">
        <v>-142</v>
      </c>
      <c r="H28">
        <v>21</v>
      </c>
      <c r="I28" s="8">
        <f t="shared" si="0"/>
        <v>-76.337000000000003</v>
      </c>
      <c r="K28" t="s">
        <v>28</v>
      </c>
      <c r="L28">
        <v>1</v>
      </c>
      <c r="M28">
        <v>0.05</v>
      </c>
      <c r="N28">
        <v>-3.5999999999999997E-2</v>
      </c>
      <c r="O28">
        <v>1.0940000000000001</v>
      </c>
      <c r="P28">
        <v>-3.2909999999999999</v>
      </c>
      <c r="Q28">
        <v>-29</v>
      </c>
      <c r="R28">
        <v>12</v>
      </c>
      <c r="S28" s="8">
        <f t="shared" si="1"/>
        <v>-39.491999999999997</v>
      </c>
      <c r="U28" t="s">
        <v>27</v>
      </c>
      <c r="V28">
        <v>1</v>
      </c>
      <c r="W28">
        <v>0.05</v>
      </c>
      <c r="X28">
        <v>-1.4E-2</v>
      </c>
      <c r="Y28">
        <v>0.19700000000000001</v>
      </c>
      <c r="Z28">
        <v>-7.1070000000000002</v>
      </c>
      <c r="AA28">
        <v>-35</v>
      </c>
      <c r="AB28">
        <v>11</v>
      </c>
      <c r="AC28" s="8">
        <f t="shared" si="2"/>
        <v>-78.177000000000007</v>
      </c>
    </row>
    <row r="29" spans="1:29" x14ac:dyDescent="0.25">
      <c r="A29" t="s">
        <v>26</v>
      </c>
      <c r="B29">
        <v>1</v>
      </c>
      <c r="C29">
        <v>0.05</v>
      </c>
      <c r="D29">
        <v>-3.4000000000000002E-2</v>
      </c>
      <c r="E29">
        <v>1.3169999999999999</v>
      </c>
      <c r="F29">
        <v>-2.544</v>
      </c>
      <c r="G29">
        <v>-97</v>
      </c>
      <c r="H29">
        <v>23</v>
      </c>
      <c r="I29" s="8">
        <f t="shared" si="0"/>
        <v>-58.512</v>
      </c>
      <c r="K29" t="s">
        <v>29</v>
      </c>
      <c r="L29">
        <v>1</v>
      </c>
      <c r="M29">
        <v>0.05</v>
      </c>
      <c r="N29">
        <v>-0.14199999999999999</v>
      </c>
      <c r="O29">
        <v>2.024</v>
      </c>
      <c r="P29">
        <v>-6.9930000000000003</v>
      </c>
      <c r="Q29">
        <v>-40</v>
      </c>
      <c r="R29">
        <v>12</v>
      </c>
      <c r="S29" s="8">
        <f t="shared" si="1"/>
        <v>-83.915999999999997</v>
      </c>
      <c r="U29" t="s">
        <v>92</v>
      </c>
      <c r="V29">
        <v>0</v>
      </c>
      <c r="W29">
        <v>0.05</v>
      </c>
      <c r="X29">
        <v>-2E-3</v>
      </c>
      <c r="Y29">
        <v>0.111</v>
      </c>
      <c r="Z29">
        <v>-1.506</v>
      </c>
      <c r="AA29">
        <v>-1</v>
      </c>
      <c r="AB29">
        <v>10</v>
      </c>
      <c r="AC29" s="8">
        <f t="shared" si="2"/>
        <v>-16.565999999999999</v>
      </c>
    </row>
    <row r="30" spans="1:29" x14ac:dyDescent="0.25">
      <c r="A30" t="s">
        <v>27</v>
      </c>
      <c r="B30">
        <v>1</v>
      </c>
      <c r="C30">
        <v>0.05</v>
      </c>
      <c r="D30">
        <v>-8.9999999999999993E-3</v>
      </c>
      <c r="E30">
        <v>0.26400000000000001</v>
      </c>
      <c r="F30">
        <v>-3.4089999999999998</v>
      </c>
      <c r="G30">
        <v>-115</v>
      </c>
      <c r="H30">
        <v>19</v>
      </c>
      <c r="I30" s="8">
        <f t="shared" si="0"/>
        <v>-78.406999999999996</v>
      </c>
      <c r="K30" t="s">
        <v>30</v>
      </c>
      <c r="L30">
        <v>1</v>
      </c>
      <c r="M30">
        <v>0.05</v>
      </c>
      <c r="N30">
        <v>-5.3999999999999999E-2</v>
      </c>
      <c r="O30">
        <v>0.96599999999999997</v>
      </c>
      <c r="P30">
        <v>-5.59</v>
      </c>
      <c r="Q30">
        <v>-36</v>
      </c>
      <c r="R30">
        <v>12</v>
      </c>
      <c r="S30" s="8">
        <f t="shared" si="1"/>
        <v>-67.08</v>
      </c>
      <c r="U30" t="s">
        <v>28</v>
      </c>
      <c r="V30">
        <v>1</v>
      </c>
      <c r="W30">
        <v>0.05</v>
      </c>
      <c r="X30">
        <v>-2.4E-2</v>
      </c>
      <c r="Y30">
        <v>0.56799999999999995</v>
      </c>
      <c r="Z30">
        <v>-4.2249999999999996</v>
      </c>
      <c r="AA30">
        <v>-39</v>
      </c>
      <c r="AB30">
        <v>11</v>
      </c>
      <c r="AC30" s="8">
        <f t="shared" si="2"/>
        <v>-46.474999999999994</v>
      </c>
    </row>
    <row r="31" spans="1:29" x14ac:dyDescent="0.25">
      <c r="A31" t="s">
        <v>92</v>
      </c>
      <c r="B31">
        <v>1</v>
      </c>
      <c r="C31">
        <v>0.05</v>
      </c>
      <c r="D31">
        <v>-6.0000000000000001E-3</v>
      </c>
      <c r="E31">
        <v>0.19600000000000001</v>
      </c>
      <c r="F31">
        <v>-2.9390000000000001</v>
      </c>
      <c r="G31">
        <v>-116</v>
      </c>
      <c r="H31">
        <v>22</v>
      </c>
      <c r="I31" s="8">
        <f t="shared" si="0"/>
        <v>-67.597000000000008</v>
      </c>
      <c r="K31" t="s">
        <v>111</v>
      </c>
      <c r="L31">
        <v>1</v>
      </c>
      <c r="M31">
        <v>0.05</v>
      </c>
      <c r="N31">
        <v>-3.4000000000000002E-2</v>
      </c>
      <c r="O31">
        <v>0.77900000000000003</v>
      </c>
      <c r="P31">
        <v>-4.4050000000000002</v>
      </c>
      <c r="Q31">
        <v>-46</v>
      </c>
      <c r="R31">
        <v>12</v>
      </c>
      <c r="S31" s="8">
        <f t="shared" si="1"/>
        <v>-52.86</v>
      </c>
      <c r="U31" t="s">
        <v>29</v>
      </c>
      <c r="V31">
        <v>0</v>
      </c>
      <c r="W31">
        <v>0.05</v>
      </c>
      <c r="X31">
        <v>-1.0999999999999999E-2</v>
      </c>
      <c r="Y31">
        <v>0.45</v>
      </c>
      <c r="Z31">
        <v>-2.3719999999999999</v>
      </c>
      <c r="AA31">
        <v>-17</v>
      </c>
      <c r="AB31">
        <v>11</v>
      </c>
      <c r="AC31" s="8">
        <f t="shared" si="2"/>
        <v>-26.091999999999999</v>
      </c>
    </row>
    <row r="32" spans="1:29" x14ac:dyDescent="0.25">
      <c r="A32" t="s">
        <v>28</v>
      </c>
      <c r="B32">
        <v>1</v>
      </c>
      <c r="C32">
        <v>0.05</v>
      </c>
      <c r="D32">
        <v>-3.5000000000000003E-2</v>
      </c>
      <c r="E32">
        <v>1.07</v>
      </c>
      <c r="F32">
        <v>-3.3079999999999998</v>
      </c>
      <c r="G32">
        <v>-198</v>
      </c>
      <c r="H32">
        <v>23</v>
      </c>
      <c r="I32" s="8">
        <f t="shared" si="0"/>
        <v>-76.084000000000003</v>
      </c>
      <c r="K32" t="s">
        <v>34</v>
      </c>
      <c r="L32">
        <v>1</v>
      </c>
      <c r="M32">
        <v>0.05</v>
      </c>
      <c r="N32">
        <v>-8.0000000000000002E-3</v>
      </c>
      <c r="O32">
        <v>0.16200000000000001</v>
      </c>
      <c r="P32">
        <v>-4.9379999999999997</v>
      </c>
      <c r="Q32">
        <v>-46</v>
      </c>
      <c r="R32">
        <v>12</v>
      </c>
      <c r="S32" s="8">
        <f t="shared" si="1"/>
        <v>-59.256</v>
      </c>
      <c r="U32" t="s">
        <v>30</v>
      </c>
      <c r="V32">
        <v>0</v>
      </c>
      <c r="W32">
        <v>0.05</v>
      </c>
      <c r="X32">
        <v>-0.01</v>
      </c>
      <c r="Y32">
        <v>0.40699999999999997</v>
      </c>
      <c r="Z32">
        <v>-2.58</v>
      </c>
      <c r="AA32">
        <v>-9</v>
      </c>
      <c r="AB32">
        <v>11</v>
      </c>
      <c r="AC32" s="8">
        <f t="shared" si="2"/>
        <v>-28.380000000000003</v>
      </c>
    </row>
    <row r="33" spans="1:29" x14ac:dyDescent="0.25">
      <c r="A33" t="s">
        <v>29</v>
      </c>
      <c r="B33">
        <v>1</v>
      </c>
      <c r="C33">
        <v>0.05</v>
      </c>
      <c r="D33">
        <v>-5.3999999999999999E-2</v>
      </c>
      <c r="E33">
        <v>1.2929999999999999</v>
      </c>
      <c r="F33">
        <v>-4.1760000000000002</v>
      </c>
      <c r="G33">
        <v>-181</v>
      </c>
      <c r="H33">
        <v>23</v>
      </c>
      <c r="I33" s="8">
        <f t="shared" si="0"/>
        <v>-96.048000000000002</v>
      </c>
      <c r="K33" t="s">
        <v>35</v>
      </c>
      <c r="L33">
        <v>1</v>
      </c>
      <c r="M33">
        <v>0.05</v>
      </c>
      <c r="N33">
        <v>-3.0000000000000001E-3</v>
      </c>
      <c r="O33">
        <v>0.11</v>
      </c>
      <c r="P33">
        <v>-2.5059999999999998</v>
      </c>
      <c r="Q33">
        <v>-32</v>
      </c>
      <c r="R33">
        <v>12</v>
      </c>
      <c r="S33" s="8">
        <f t="shared" si="1"/>
        <v>-30.071999999999996</v>
      </c>
      <c r="U33" t="s">
        <v>111</v>
      </c>
      <c r="V33">
        <v>1</v>
      </c>
      <c r="W33">
        <v>0.05</v>
      </c>
      <c r="X33">
        <v>-1.4999999999999999E-2</v>
      </c>
      <c r="Y33">
        <v>0.39200000000000002</v>
      </c>
      <c r="Z33">
        <v>-3.9540000000000002</v>
      </c>
      <c r="AA33">
        <v>-27</v>
      </c>
      <c r="AB33">
        <v>11</v>
      </c>
      <c r="AC33" s="8">
        <f t="shared" si="2"/>
        <v>-43.494</v>
      </c>
    </row>
    <row r="34" spans="1:29" x14ac:dyDescent="0.25">
      <c r="A34" t="s">
        <v>30</v>
      </c>
      <c r="B34">
        <v>1</v>
      </c>
      <c r="C34">
        <v>0.05</v>
      </c>
      <c r="D34">
        <v>-2.8000000000000001E-2</v>
      </c>
      <c r="E34">
        <v>0.82599999999999996</v>
      </c>
      <c r="F34">
        <v>-3.39</v>
      </c>
      <c r="G34">
        <v>-147</v>
      </c>
      <c r="H34">
        <v>23</v>
      </c>
      <c r="I34" s="8">
        <f t="shared" si="0"/>
        <v>-77.97</v>
      </c>
      <c r="K34" t="s">
        <v>37</v>
      </c>
      <c r="L34">
        <v>1</v>
      </c>
      <c r="M34">
        <v>0.05</v>
      </c>
      <c r="N34">
        <v>-6.5000000000000002E-2</v>
      </c>
      <c r="O34">
        <v>1.415</v>
      </c>
      <c r="P34">
        <v>-4.5709999999999997</v>
      </c>
      <c r="Q34">
        <v>-58</v>
      </c>
      <c r="R34">
        <v>12</v>
      </c>
      <c r="S34" s="8">
        <f t="shared" si="1"/>
        <v>-54.851999999999997</v>
      </c>
      <c r="U34" t="s">
        <v>34</v>
      </c>
      <c r="V34">
        <v>0</v>
      </c>
      <c r="W34">
        <v>0.05</v>
      </c>
      <c r="X34">
        <v>-2E-3</v>
      </c>
      <c r="Y34">
        <v>8.3000000000000004E-2</v>
      </c>
      <c r="Z34">
        <v>-2.7269999999999999</v>
      </c>
      <c r="AA34">
        <v>-10</v>
      </c>
      <c r="AB34">
        <v>11</v>
      </c>
      <c r="AC34" s="8">
        <f t="shared" si="2"/>
        <v>-29.997</v>
      </c>
    </row>
    <row r="35" spans="1:29" x14ac:dyDescent="0.25">
      <c r="A35" t="s">
        <v>111</v>
      </c>
      <c r="B35">
        <v>1</v>
      </c>
      <c r="C35">
        <v>0.05</v>
      </c>
      <c r="D35">
        <v>-2.3E-2</v>
      </c>
      <c r="E35">
        <v>0.70799999999999996</v>
      </c>
      <c r="F35">
        <v>-3.1970000000000001</v>
      </c>
      <c r="G35">
        <v>-195</v>
      </c>
      <c r="H35">
        <v>23</v>
      </c>
      <c r="I35" s="8">
        <f t="shared" si="0"/>
        <v>-73.531000000000006</v>
      </c>
      <c r="K35" t="s">
        <v>38</v>
      </c>
      <c r="L35">
        <v>1</v>
      </c>
      <c r="M35">
        <v>0.05</v>
      </c>
      <c r="N35">
        <v>-0.13200000000000001</v>
      </c>
      <c r="O35">
        <v>2.0910000000000002</v>
      </c>
      <c r="P35">
        <v>-6.3369999999999997</v>
      </c>
      <c r="Q35">
        <v>-47</v>
      </c>
      <c r="R35">
        <v>11</v>
      </c>
      <c r="S35" s="8">
        <f t="shared" si="1"/>
        <v>-76.043999999999997</v>
      </c>
      <c r="U35" t="s">
        <v>35</v>
      </c>
      <c r="V35">
        <v>0</v>
      </c>
      <c r="W35">
        <v>0.05</v>
      </c>
      <c r="X35">
        <v>-4.0000000000000001E-3</v>
      </c>
      <c r="Y35">
        <v>9.4E-2</v>
      </c>
      <c r="Z35">
        <v>-4.0640000000000001</v>
      </c>
      <c r="AA35">
        <v>-19</v>
      </c>
      <c r="AB35">
        <v>11</v>
      </c>
      <c r="AC35" s="8">
        <f t="shared" si="2"/>
        <v>-44.704000000000001</v>
      </c>
    </row>
    <row r="36" spans="1:29" x14ac:dyDescent="0.25">
      <c r="A36" t="s">
        <v>34</v>
      </c>
      <c r="B36">
        <v>1</v>
      </c>
      <c r="C36">
        <v>0.05</v>
      </c>
      <c r="D36">
        <v>-4.0000000000000001E-3</v>
      </c>
      <c r="E36">
        <v>0.13100000000000001</v>
      </c>
      <c r="F36">
        <v>-2.7010000000000001</v>
      </c>
      <c r="G36">
        <v>-131</v>
      </c>
      <c r="H36">
        <v>23</v>
      </c>
      <c r="I36" s="8">
        <f t="shared" si="0"/>
        <v>-62.123000000000005</v>
      </c>
      <c r="K36" t="s">
        <v>39</v>
      </c>
      <c r="L36">
        <v>0</v>
      </c>
      <c r="M36">
        <v>0.05</v>
      </c>
      <c r="N36">
        <v>-0.08</v>
      </c>
      <c r="O36">
        <v>2.4409999999999998</v>
      </c>
      <c r="P36">
        <v>-3.2650000000000001</v>
      </c>
      <c r="Q36">
        <v>-26</v>
      </c>
      <c r="R36">
        <v>12</v>
      </c>
      <c r="S36" s="8">
        <f t="shared" si="1"/>
        <v>-39.18</v>
      </c>
      <c r="U36" t="s">
        <v>37</v>
      </c>
      <c r="V36">
        <v>1</v>
      </c>
      <c r="W36">
        <v>0.05</v>
      </c>
      <c r="X36">
        <v>-1.7999999999999999E-2</v>
      </c>
      <c r="Y36">
        <v>0.71499999999999997</v>
      </c>
      <c r="Z36">
        <v>-2.5169999999999999</v>
      </c>
      <c r="AA36">
        <v>-27</v>
      </c>
      <c r="AB36">
        <v>11</v>
      </c>
      <c r="AC36" s="8">
        <f t="shared" si="2"/>
        <v>-27.686999999999998</v>
      </c>
    </row>
    <row r="37" spans="1:29" x14ac:dyDescent="0.25">
      <c r="A37" t="s">
        <v>35</v>
      </c>
      <c r="B37">
        <v>1</v>
      </c>
      <c r="C37">
        <v>0.05</v>
      </c>
      <c r="D37">
        <v>-2E-3</v>
      </c>
      <c r="E37">
        <v>0.105</v>
      </c>
      <c r="F37">
        <v>-2.1549999999999998</v>
      </c>
      <c r="G37">
        <v>-132</v>
      </c>
      <c r="H37">
        <v>23</v>
      </c>
      <c r="I37" s="8">
        <f t="shared" si="0"/>
        <v>-49.564999999999998</v>
      </c>
      <c r="K37" t="s">
        <v>68</v>
      </c>
      <c r="L37">
        <v>1</v>
      </c>
      <c r="M37">
        <v>0.05</v>
      </c>
      <c r="N37">
        <v>-2.7E-2</v>
      </c>
      <c r="O37">
        <v>0.54700000000000004</v>
      </c>
      <c r="P37">
        <v>-4.9729999999999999</v>
      </c>
      <c r="Q37">
        <v>-49</v>
      </c>
      <c r="R37">
        <v>12</v>
      </c>
      <c r="S37" s="8">
        <f t="shared" si="1"/>
        <v>-59.676000000000002</v>
      </c>
      <c r="U37" t="s">
        <v>38</v>
      </c>
      <c r="V37">
        <v>0</v>
      </c>
      <c r="W37">
        <v>0.05</v>
      </c>
      <c r="X37">
        <v>1.6E-2</v>
      </c>
      <c r="Y37">
        <v>0.72499999999999998</v>
      </c>
      <c r="Z37">
        <v>2.2069999999999999</v>
      </c>
      <c r="AA37">
        <v>21</v>
      </c>
      <c r="AB37">
        <v>11</v>
      </c>
      <c r="AC37" s="8">
        <f t="shared" si="2"/>
        <v>24.276999999999997</v>
      </c>
    </row>
    <row r="38" spans="1:29" x14ac:dyDescent="0.25">
      <c r="A38" t="s">
        <v>37</v>
      </c>
      <c r="B38">
        <v>1</v>
      </c>
      <c r="C38">
        <v>0.05</v>
      </c>
      <c r="D38">
        <v>-3.7999999999999999E-2</v>
      </c>
      <c r="E38">
        <v>1.262</v>
      </c>
      <c r="F38">
        <v>-3.0270000000000001</v>
      </c>
      <c r="G38">
        <v>-211</v>
      </c>
      <c r="H38">
        <v>23</v>
      </c>
      <c r="I38" s="8">
        <f t="shared" si="0"/>
        <v>-69.621000000000009</v>
      </c>
      <c r="K38" t="s">
        <v>112</v>
      </c>
      <c r="L38">
        <v>0</v>
      </c>
      <c r="M38">
        <v>0.05</v>
      </c>
      <c r="N38">
        <v>-1.7999999999999999E-2</v>
      </c>
      <c r="O38">
        <v>0.57399999999999995</v>
      </c>
      <c r="P38">
        <v>-3.1190000000000002</v>
      </c>
      <c r="Q38">
        <v>-23</v>
      </c>
      <c r="R38">
        <v>12</v>
      </c>
      <c r="S38" s="8">
        <f t="shared" si="1"/>
        <v>-37.428000000000004</v>
      </c>
      <c r="U38" t="s">
        <v>39</v>
      </c>
      <c r="V38">
        <v>0</v>
      </c>
      <c r="W38">
        <v>0.05</v>
      </c>
      <c r="X38">
        <v>-6.0000000000000001E-3</v>
      </c>
      <c r="Y38">
        <v>1.109</v>
      </c>
      <c r="Z38">
        <v>-0.51100000000000001</v>
      </c>
      <c r="AA38">
        <v>-1</v>
      </c>
      <c r="AB38">
        <v>10</v>
      </c>
      <c r="AC38" s="8">
        <f t="shared" si="2"/>
        <v>-5.6210000000000004</v>
      </c>
    </row>
    <row r="39" spans="1:29" x14ac:dyDescent="0.25">
      <c r="A39" t="s">
        <v>38</v>
      </c>
      <c r="B39">
        <v>1</v>
      </c>
      <c r="C39">
        <v>0.05</v>
      </c>
      <c r="D39">
        <v>-4.7E-2</v>
      </c>
      <c r="E39">
        <v>1.7150000000000001</v>
      </c>
      <c r="F39">
        <v>-2.7639999999999998</v>
      </c>
      <c r="G39">
        <v>-87</v>
      </c>
      <c r="H39">
        <v>22</v>
      </c>
      <c r="I39" s="8">
        <f t="shared" si="0"/>
        <v>-63.571999999999996</v>
      </c>
      <c r="K39" t="s">
        <v>40</v>
      </c>
      <c r="L39">
        <v>1</v>
      </c>
      <c r="M39">
        <v>0.05</v>
      </c>
      <c r="N39">
        <v>-4.7E-2</v>
      </c>
      <c r="O39">
        <v>0.89600000000000002</v>
      </c>
      <c r="P39">
        <v>-5.1929999999999996</v>
      </c>
      <c r="Q39">
        <v>-50</v>
      </c>
      <c r="R39">
        <v>12</v>
      </c>
      <c r="S39" s="8">
        <f t="shared" si="1"/>
        <v>-62.315999999999995</v>
      </c>
      <c r="U39" t="s">
        <v>68</v>
      </c>
      <c r="V39">
        <v>0</v>
      </c>
      <c r="W39">
        <v>0.05</v>
      </c>
      <c r="X39">
        <v>-1E-3</v>
      </c>
      <c r="Y39">
        <v>0.38400000000000001</v>
      </c>
      <c r="Z39">
        <v>-0.34799999999999998</v>
      </c>
      <c r="AA39">
        <v>-3</v>
      </c>
      <c r="AB39">
        <v>10</v>
      </c>
      <c r="AC39" s="8">
        <f t="shared" si="2"/>
        <v>-3.8279999999999998</v>
      </c>
    </row>
    <row r="40" spans="1:29" x14ac:dyDescent="0.25">
      <c r="A40" t="s">
        <v>39</v>
      </c>
      <c r="B40">
        <v>1</v>
      </c>
      <c r="C40">
        <v>0.05</v>
      </c>
      <c r="D40">
        <v>-7.4999999999999997E-2</v>
      </c>
      <c r="E40">
        <v>2.4020000000000001</v>
      </c>
      <c r="F40">
        <v>-3.1360000000000001</v>
      </c>
      <c r="G40">
        <v>-141</v>
      </c>
      <c r="H40">
        <v>22</v>
      </c>
      <c r="I40" s="8">
        <f t="shared" si="0"/>
        <v>-72.128</v>
      </c>
      <c r="K40" t="s">
        <v>42</v>
      </c>
      <c r="L40">
        <v>1</v>
      </c>
      <c r="M40">
        <v>0.05</v>
      </c>
      <c r="N40">
        <v>-6.0999999999999999E-2</v>
      </c>
      <c r="O40">
        <v>1.0509999999999999</v>
      </c>
      <c r="P40">
        <v>-5.8040000000000003</v>
      </c>
      <c r="Q40">
        <v>-56</v>
      </c>
      <c r="R40">
        <v>12</v>
      </c>
      <c r="S40" s="8">
        <f t="shared" si="1"/>
        <v>-69.647999999999996</v>
      </c>
      <c r="U40" t="s">
        <v>112</v>
      </c>
      <c r="V40">
        <v>0</v>
      </c>
      <c r="W40">
        <v>0.05</v>
      </c>
      <c r="X40">
        <v>-4.0000000000000001E-3</v>
      </c>
      <c r="Y40">
        <v>0.439</v>
      </c>
      <c r="Z40">
        <v>-0.82099999999999995</v>
      </c>
      <c r="AA40">
        <v>-7</v>
      </c>
      <c r="AB40">
        <v>11</v>
      </c>
      <c r="AC40" s="8">
        <f t="shared" si="2"/>
        <v>-9.0309999999999988</v>
      </c>
    </row>
    <row r="41" spans="1:29" x14ac:dyDescent="0.25">
      <c r="A41" t="s">
        <v>68</v>
      </c>
      <c r="B41">
        <v>1</v>
      </c>
      <c r="C41">
        <v>0.05</v>
      </c>
      <c r="D41">
        <v>-6.0000000000000001E-3</v>
      </c>
      <c r="E41">
        <v>0.46200000000000002</v>
      </c>
      <c r="F41">
        <v>-1.3720000000000001</v>
      </c>
      <c r="G41">
        <v>-70</v>
      </c>
      <c r="H41">
        <v>22</v>
      </c>
      <c r="I41" s="8">
        <f t="shared" si="0"/>
        <v>-31.556000000000001</v>
      </c>
      <c r="K41" t="s">
        <v>7</v>
      </c>
      <c r="L41">
        <v>1</v>
      </c>
      <c r="M41">
        <v>0.05</v>
      </c>
      <c r="N41">
        <v>-5.2999999999999999E-2</v>
      </c>
      <c r="O41">
        <v>1.3180000000000001</v>
      </c>
      <c r="P41">
        <v>-4.0209999999999999</v>
      </c>
      <c r="Q41">
        <v>-41</v>
      </c>
      <c r="R41">
        <v>12</v>
      </c>
      <c r="S41" s="8">
        <f t="shared" si="1"/>
        <v>-48.251999999999995</v>
      </c>
      <c r="U41" t="s">
        <v>40</v>
      </c>
      <c r="V41">
        <v>1</v>
      </c>
      <c r="W41">
        <v>0.05</v>
      </c>
      <c r="X41">
        <v>-1.9E-2</v>
      </c>
      <c r="Y41">
        <v>0.41599999999999998</v>
      </c>
      <c r="Z41">
        <v>-4.516</v>
      </c>
      <c r="AA41">
        <v>-41</v>
      </c>
      <c r="AB41">
        <v>11</v>
      </c>
      <c r="AC41" s="8">
        <f t="shared" si="2"/>
        <v>-49.676000000000002</v>
      </c>
    </row>
    <row r="42" spans="1:29" x14ac:dyDescent="0.25">
      <c r="A42" t="s">
        <v>112</v>
      </c>
      <c r="B42">
        <v>0</v>
      </c>
      <c r="C42">
        <v>0.05</v>
      </c>
      <c r="D42">
        <v>-6.0000000000000001E-3</v>
      </c>
      <c r="E42">
        <v>0.51600000000000001</v>
      </c>
      <c r="F42">
        <v>-1.202</v>
      </c>
      <c r="G42">
        <v>-60</v>
      </c>
      <c r="H42">
        <v>23</v>
      </c>
      <c r="I42" s="8">
        <f t="shared" si="0"/>
        <v>-27.646000000000001</v>
      </c>
      <c r="K42" t="s">
        <v>113</v>
      </c>
      <c r="L42">
        <v>1</v>
      </c>
      <c r="M42">
        <v>0.05</v>
      </c>
      <c r="N42">
        <v>-3.1E-2</v>
      </c>
      <c r="O42">
        <v>0.64500000000000002</v>
      </c>
      <c r="P42">
        <v>-4.7320000000000002</v>
      </c>
      <c r="Q42">
        <v>-56</v>
      </c>
      <c r="R42">
        <v>12</v>
      </c>
      <c r="S42" s="8">
        <f t="shared" si="1"/>
        <v>-56.784000000000006</v>
      </c>
      <c r="U42" t="s">
        <v>42</v>
      </c>
      <c r="V42">
        <v>1</v>
      </c>
      <c r="W42">
        <v>0.05</v>
      </c>
      <c r="X42">
        <v>-1.7999999999999999E-2</v>
      </c>
      <c r="Y42">
        <v>0.45200000000000001</v>
      </c>
      <c r="Z42">
        <v>-3.9409999999999998</v>
      </c>
      <c r="AA42">
        <v>-31</v>
      </c>
      <c r="AB42">
        <v>11</v>
      </c>
      <c r="AC42" s="8">
        <f t="shared" si="2"/>
        <v>-43.350999999999999</v>
      </c>
    </row>
    <row r="43" spans="1:29" x14ac:dyDescent="0.25">
      <c r="A43" t="s">
        <v>40</v>
      </c>
      <c r="B43">
        <v>1</v>
      </c>
      <c r="C43">
        <v>0.05</v>
      </c>
      <c r="D43">
        <v>-2.8000000000000001E-2</v>
      </c>
      <c r="E43">
        <v>0.78100000000000003</v>
      </c>
      <c r="F43">
        <v>-3.6040000000000001</v>
      </c>
      <c r="G43">
        <v>-215</v>
      </c>
      <c r="H43">
        <v>23</v>
      </c>
      <c r="I43" s="8">
        <f t="shared" si="0"/>
        <v>-82.891999999999996</v>
      </c>
      <c r="K43" t="s">
        <v>114</v>
      </c>
      <c r="L43">
        <v>0</v>
      </c>
      <c r="M43">
        <v>0.05</v>
      </c>
      <c r="N43">
        <v>-0.01</v>
      </c>
      <c r="O43">
        <v>0.55300000000000005</v>
      </c>
      <c r="P43">
        <v>-1.7829999999999999</v>
      </c>
      <c r="Q43">
        <v>-15</v>
      </c>
      <c r="R43">
        <v>11</v>
      </c>
      <c r="S43" s="8">
        <f t="shared" si="1"/>
        <v>-21.396000000000001</v>
      </c>
      <c r="U43" t="s">
        <v>121</v>
      </c>
      <c r="V43">
        <v>1</v>
      </c>
      <c r="W43">
        <v>0.05</v>
      </c>
      <c r="X43">
        <v>-1.2999999999999999E-2</v>
      </c>
      <c r="Y43">
        <v>0.25900000000000001</v>
      </c>
      <c r="Z43">
        <v>-5.2119999999999997</v>
      </c>
      <c r="AA43">
        <v>-36</v>
      </c>
      <c r="AB43">
        <v>11</v>
      </c>
      <c r="AC43" s="8">
        <f t="shared" si="2"/>
        <v>-57.331999999999994</v>
      </c>
    </row>
    <row r="44" spans="1:29" x14ac:dyDescent="0.25">
      <c r="A44" t="s">
        <v>42</v>
      </c>
      <c r="B44">
        <v>1</v>
      </c>
      <c r="C44">
        <v>0.05</v>
      </c>
      <c r="D44">
        <v>-3.2000000000000001E-2</v>
      </c>
      <c r="E44">
        <v>0.877</v>
      </c>
      <c r="F44">
        <v>-3.6339999999999999</v>
      </c>
      <c r="G44">
        <v>-216</v>
      </c>
      <c r="H44">
        <v>23</v>
      </c>
      <c r="I44" s="8">
        <f t="shared" si="0"/>
        <v>-83.581999999999994</v>
      </c>
      <c r="K44" t="s">
        <v>44</v>
      </c>
      <c r="L44">
        <v>0</v>
      </c>
      <c r="M44">
        <v>0.05</v>
      </c>
      <c r="N44">
        <v>-1E-3</v>
      </c>
      <c r="O44">
        <v>1.0549999999999999</v>
      </c>
      <c r="P44">
        <v>-9.5000000000000001E-2</v>
      </c>
      <c r="Q44">
        <v>-1</v>
      </c>
      <c r="R44">
        <v>11</v>
      </c>
      <c r="S44" s="8">
        <f t="shared" si="1"/>
        <v>-1.1400000000000001</v>
      </c>
      <c r="U44" t="s">
        <v>11</v>
      </c>
      <c r="V44">
        <v>1</v>
      </c>
      <c r="W44">
        <v>0.05</v>
      </c>
      <c r="X44">
        <v>-1.7000000000000001E-2</v>
      </c>
      <c r="Y44">
        <v>0.33400000000000002</v>
      </c>
      <c r="Z44">
        <v>-5.1159999999999997</v>
      </c>
      <c r="AA44">
        <v>-45</v>
      </c>
      <c r="AB44">
        <v>11</v>
      </c>
      <c r="AC44" s="8">
        <f t="shared" si="2"/>
        <v>-56.275999999999996</v>
      </c>
    </row>
    <row r="45" spans="1:29" x14ac:dyDescent="0.25">
      <c r="I45" s="8"/>
      <c r="K45" t="s">
        <v>45</v>
      </c>
      <c r="L45">
        <v>0</v>
      </c>
      <c r="M45">
        <v>0.05</v>
      </c>
      <c r="N45">
        <v>2E-3</v>
      </c>
      <c r="O45">
        <v>0.94799999999999995</v>
      </c>
      <c r="P45">
        <v>0.22800000000000001</v>
      </c>
      <c r="Q45">
        <v>5</v>
      </c>
      <c r="R45">
        <v>11</v>
      </c>
      <c r="S45" s="8">
        <f t="shared" si="1"/>
        <v>2.7360000000000002</v>
      </c>
      <c r="U45" t="s">
        <v>122</v>
      </c>
      <c r="V45">
        <v>1</v>
      </c>
      <c r="W45">
        <v>0.05</v>
      </c>
      <c r="X45">
        <v>-2.9000000000000001E-2</v>
      </c>
      <c r="Y45">
        <v>0.52700000000000002</v>
      </c>
      <c r="Z45">
        <v>-5.4580000000000002</v>
      </c>
      <c r="AA45">
        <v>-39</v>
      </c>
      <c r="AB45">
        <v>10</v>
      </c>
      <c r="AC45" s="8">
        <f t="shared" si="2"/>
        <v>-60.038000000000004</v>
      </c>
    </row>
    <row r="46" spans="1:29" x14ac:dyDescent="0.25">
      <c r="K46" t="s">
        <v>22</v>
      </c>
      <c r="L46">
        <v>1</v>
      </c>
      <c r="M46">
        <v>0.05</v>
      </c>
      <c r="N46">
        <v>-4.7E-2</v>
      </c>
      <c r="O46">
        <v>0.877</v>
      </c>
      <c r="P46">
        <v>-5.399</v>
      </c>
      <c r="Q46">
        <v>-50</v>
      </c>
      <c r="R46">
        <v>12</v>
      </c>
      <c r="S46" s="8">
        <f t="shared" si="1"/>
        <v>-64.787999999999997</v>
      </c>
      <c r="U46" t="s">
        <v>123</v>
      </c>
      <c r="V46">
        <v>1</v>
      </c>
      <c r="W46">
        <v>0.05</v>
      </c>
      <c r="X46">
        <v>-2.9000000000000001E-2</v>
      </c>
      <c r="Y46">
        <v>0.63400000000000001</v>
      </c>
      <c r="Z46">
        <v>-4.5739999999999998</v>
      </c>
      <c r="AA46">
        <v>-45</v>
      </c>
      <c r="AB46">
        <v>11</v>
      </c>
      <c r="AC46" s="8">
        <f t="shared" si="2"/>
        <v>-50.314</v>
      </c>
    </row>
    <row r="47" spans="1:29" x14ac:dyDescent="0.25">
      <c r="K47" t="s">
        <v>93</v>
      </c>
      <c r="L47">
        <v>0</v>
      </c>
      <c r="M47">
        <v>0.05</v>
      </c>
      <c r="N47">
        <v>-1.9E-2</v>
      </c>
      <c r="O47">
        <v>0.5</v>
      </c>
      <c r="P47">
        <v>-3.8</v>
      </c>
      <c r="Q47">
        <v>-17</v>
      </c>
      <c r="R47">
        <v>11</v>
      </c>
      <c r="S47" s="8">
        <f t="shared" si="1"/>
        <v>-45.599999999999994</v>
      </c>
      <c r="U47" t="s">
        <v>20</v>
      </c>
      <c r="V47">
        <v>1</v>
      </c>
      <c r="W47">
        <v>0.05</v>
      </c>
      <c r="X47">
        <v>-2.1999999999999999E-2</v>
      </c>
      <c r="Y47">
        <v>0.41099999999999998</v>
      </c>
      <c r="Z47">
        <v>-5.327</v>
      </c>
      <c r="AA47">
        <v>-41</v>
      </c>
      <c r="AB47">
        <v>11</v>
      </c>
      <c r="AC47" s="8">
        <f t="shared" si="2"/>
        <v>-58.597000000000001</v>
      </c>
    </row>
    <row r="48" spans="1:29" x14ac:dyDescent="0.25">
      <c r="K48" t="s">
        <v>95</v>
      </c>
      <c r="L48">
        <v>1</v>
      </c>
      <c r="M48">
        <v>0.05</v>
      </c>
      <c r="N48">
        <v>-4.7E-2</v>
      </c>
      <c r="O48">
        <v>0.75600000000000001</v>
      </c>
      <c r="P48">
        <v>-6.1639999999999997</v>
      </c>
      <c r="Q48">
        <v>-48</v>
      </c>
      <c r="R48">
        <v>12</v>
      </c>
      <c r="S48" s="8">
        <f t="shared" si="1"/>
        <v>-73.967999999999989</v>
      </c>
      <c r="U48" t="s">
        <v>124</v>
      </c>
      <c r="V48">
        <v>1</v>
      </c>
      <c r="W48">
        <v>0.05</v>
      </c>
      <c r="X48">
        <v>-0.02</v>
      </c>
      <c r="Y48">
        <v>0.39600000000000002</v>
      </c>
      <c r="Z48">
        <v>-5.1470000000000002</v>
      </c>
      <c r="AA48">
        <v>-45</v>
      </c>
      <c r="AB48">
        <v>11</v>
      </c>
      <c r="AC48" s="8">
        <f t="shared" si="2"/>
        <v>-56.617000000000004</v>
      </c>
    </row>
    <row r="49" spans="11:29" x14ac:dyDescent="0.25">
      <c r="K49" t="s">
        <v>115</v>
      </c>
      <c r="L49">
        <v>1</v>
      </c>
      <c r="M49">
        <v>0.05</v>
      </c>
      <c r="N49">
        <v>-0.02</v>
      </c>
      <c r="O49">
        <v>0.496</v>
      </c>
      <c r="P49">
        <v>-3.9550000000000001</v>
      </c>
      <c r="Q49">
        <v>-29</v>
      </c>
      <c r="R49">
        <v>10</v>
      </c>
      <c r="S49" s="8">
        <f t="shared" si="1"/>
        <v>-47.46</v>
      </c>
      <c r="U49" t="s">
        <v>46</v>
      </c>
      <c r="V49">
        <v>1</v>
      </c>
      <c r="W49">
        <v>0.05</v>
      </c>
      <c r="X49">
        <v>-3.1E-2</v>
      </c>
      <c r="Y49">
        <v>0.52800000000000002</v>
      </c>
      <c r="Z49">
        <v>-5.9160000000000004</v>
      </c>
      <c r="AA49">
        <v>-31</v>
      </c>
      <c r="AB49">
        <v>11</v>
      </c>
      <c r="AC49" s="8">
        <f t="shared" si="2"/>
        <v>-65.076000000000008</v>
      </c>
    </row>
    <row r="50" spans="11:29" x14ac:dyDescent="0.25">
      <c r="K50" t="s">
        <v>116</v>
      </c>
      <c r="L50">
        <v>1</v>
      </c>
      <c r="M50">
        <v>0.05</v>
      </c>
      <c r="N50">
        <v>-1.6E-2</v>
      </c>
      <c r="O50">
        <v>0.38700000000000001</v>
      </c>
      <c r="P50">
        <v>-4.1139999999999999</v>
      </c>
      <c r="Q50">
        <v>-47</v>
      </c>
      <c r="R50">
        <v>12</v>
      </c>
      <c r="S50" s="8">
        <f t="shared" si="1"/>
        <v>-49.367999999999995</v>
      </c>
      <c r="U50" t="s">
        <v>47</v>
      </c>
      <c r="V50">
        <v>1</v>
      </c>
      <c r="W50">
        <v>0.05</v>
      </c>
      <c r="X50">
        <v>-6.9000000000000006E-2</v>
      </c>
      <c r="Y50">
        <v>0.93799999999999994</v>
      </c>
      <c r="Z50">
        <v>-7.3230000000000004</v>
      </c>
      <c r="AA50">
        <v>-39</v>
      </c>
      <c r="AB50">
        <v>11</v>
      </c>
      <c r="AC50" s="8">
        <f t="shared" si="2"/>
        <v>-80.552999999999997</v>
      </c>
    </row>
    <row r="51" spans="11:29" x14ac:dyDescent="0.25">
      <c r="K51" t="s">
        <v>98</v>
      </c>
      <c r="L51">
        <v>1</v>
      </c>
      <c r="M51">
        <v>0.05</v>
      </c>
      <c r="N51">
        <v>-2.3E-2</v>
      </c>
      <c r="O51">
        <v>0.44900000000000001</v>
      </c>
      <c r="P51">
        <v>-5.1219999999999999</v>
      </c>
      <c r="Q51">
        <v>-44</v>
      </c>
      <c r="R51">
        <v>12</v>
      </c>
      <c r="S51" s="8">
        <f t="shared" si="1"/>
        <v>-61.463999999999999</v>
      </c>
      <c r="U51" t="s">
        <v>48</v>
      </c>
      <c r="V51">
        <v>0</v>
      </c>
      <c r="W51">
        <v>0.05</v>
      </c>
      <c r="X51">
        <v>2E-3</v>
      </c>
      <c r="Y51">
        <v>0.41599999999999998</v>
      </c>
      <c r="Z51">
        <v>0.55300000000000005</v>
      </c>
      <c r="AA51">
        <v>5</v>
      </c>
      <c r="AB51">
        <v>11</v>
      </c>
      <c r="AC51" s="8">
        <f t="shared" si="2"/>
        <v>6.0830000000000002</v>
      </c>
    </row>
    <row r="52" spans="11:29" x14ac:dyDescent="0.25">
      <c r="K52" t="s">
        <v>117</v>
      </c>
      <c r="L52">
        <v>0</v>
      </c>
      <c r="M52">
        <v>0.05</v>
      </c>
      <c r="N52">
        <v>-2E-3</v>
      </c>
      <c r="O52">
        <v>0.308</v>
      </c>
      <c r="P52">
        <v>-0.56799999999999995</v>
      </c>
      <c r="Q52">
        <v>-1</v>
      </c>
      <c r="R52">
        <v>11</v>
      </c>
      <c r="S52" s="8">
        <f t="shared" si="1"/>
        <v>-6.8159999999999989</v>
      </c>
      <c r="U52" t="s">
        <v>50</v>
      </c>
      <c r="V52">
        <v>1</v>
      </c>
      <c r="W52">
        <v>0.05</v>
      </c>
      <c r="X52">
        <v>-3.6999999999999998E-2</v>
      </c>
      <c r="Y52">
        <v>0.46</v>
      </c>
      <c r="Z52">
        <v>-7.9969999999999999</v>
      </c>
      <c r="AA52">
        <v>-32</v>
      </c>
      <c r="AB52">
        <v>9</v>
      </c>
      <c r="AC52" s="8">
        <f t="shared" si="2"/>
        <v>-87.966999999999999</v>
      </c>
    </row>
    <row r="53" spans="11:29" x14ac:dyDescent="0.25">
      <c r="K53" t="s">
        <v>118</v>
      </c>
      <c r="L53">
        <v>0</v>
      </c>
      <c r="M53">
        <v>0.05</v>
      </c>
      <c r="N53">
        <v>6.0000000000000001E-3</v>
      </c>
      <c r="O53">
        <v>0.28399999999999997</v>
      </c>
      <c r="P53">
        <v>2.0419999999999998</v>
      </c>
      <c r="Q53">
        <v>18</v>
      </c>
      <c r="R53">
        <v>12</v>
      </c>
      <c r="S53" s="8">
        <f t="shared" si="1"/>
        <v>24.503999999999998</v>
      </c>
      <c r="U53" t="s">
        <v>51</v>
      </c>
      <c r="V53">
        <v>1</v>
      </c>
      <c r="W53">
        <v>0.05</v>
      </c>
      <c r="X53">
        <v>-7.0999999999999994E-2</v>
      </c>
      <c r="Y53">
        <v>0.78600000000000003</v>
      </c>
      <c r="Z53">
        <v>-9.0329999999999995</v>
      </c>
      <c r="AA53">
        <v>-24</v>
      </c>
      <c r="AB53">
        <v>9</v>
      </c>
      <c r="AC53" s="8">
        <f t="shared" si="2"/>
        <v>-99.363</v>
      </c>
    </row>
    <row r="54" spans="11:29" x14ac:dyDescent="0.25">
      <c r="K54" t="s">
        <v>119</v>
      </c>
      <c r="L54">
        <v>0</v>
      </c>
      <c r="M54">
        <v>0.05</v>
      </c>
      <c r="N54">
        <v>1.2999999999999999E-2</v>
      </c>
      <c r="O54">
        <v>0.33200000000000002</v>
      </c>
      <c r="P54">
        <v>3.86</v>
      </c>
      <c r="Q54">
        <v>16</v>
      </c>
      <c r="R54">
        <v>12</v>
      </c>
      <c r="S54" s="8">
        <f t="shared" si="1"/>
        <v>46.32</v>
      </c>
      <c r="U54" t="s">
        <v>54</v>
      </c>
      <c r="V54">
        <v>1</v>
      </c>
      <c r="W54">
        <v>0.05</v>
      </c>
      <c r="X54">
        <v>-0.04</v>
      </c>
      <c r="Y54">
        <v>0.50600000000000001</v>
      </c>
      <c r="Z54">
        <v>-7.875</v>
      </c>
      <c r="AA54">
        <v>-29</v>
      </c>
      <c r="AB54">
        <v>10</v>
      </c>
      <c r="AC54" s="8">
        <f t="shared" si="2"/>
        <v>-86.625</v>
      </c>
    </row>
    <row r="55" spans="11:29" x14ac:dyDescent="0.25">
      <c r="K55" t="s">
        <v>41</v>
      </c>
      <c r="L55">
        <v>1</v>
      </c>
      <c r="M55">
        <v>0.05</v>
      </c>
      <c r="N55">
        <v>-0.02</v>
      </c>
      <c r="O55">
        <v>0.34100000000000003</v>
      </c>
      <c r="P55">
        <v>-5.7670000000000003</v>
      </c>
      <c r="Q55">
        <v>-38</v>
      </c>
      <c r="R55">
        <v>12</v>
      </c>
      <c r="S55" s="8">
        <f t="shared" si="1"/>
        <v>-69.204000000000008</v>
      </c>
      <c r="U55" t="s">
        <v>99</v>
      </c>
      <c r="V55">
        <v>1</v>
      </c>
      <c r="W55">
        <v>0.05</v>
      </c>
      <c r="X55">
        <v>-2.3E-2</v>
      </c>
      <c r="Y55">
        <v>0.42499999999999999</v>
      </c>
      <c r="Z55">
        <v>-5.5030000000000001</v>
      </c>
      <c r="AA55">
        <v>-29</v>
      </c>
      <c r="AB55">
        <v>11</v>
      </c>
      <c r="AC55" s="8">
        <f t="shared" si="2"/>
        <v>-60.533000000000001</v>
      </c>
    </row>
    <row r="56" spans="11:29" x14ac:dyDescent="0.25">
      <c r="K56" t="s">
        <v>71</v>
      </c>
      <c r="L56">
        <v>1</v>
      </c>
      <c r="M56">
        <v>0.05</v>
      </c>
      <c r="N56">
        <v>-4.2999999999999997E-2</v>
      </c>
      <c r="O56">
        <v>0.83899999999999997</v>
      </c>
      <c r="P56">
        <v>-5.0750000000000002</v>
      </c>
      <c r="Q56">
        <v>-49</v>
      </c>
      <c r="R56">
        <v>11</v>
      </c>
      <c r="S56" s="8">
        <f t="shared" si="1"/>
        <v>-60.900000000000006</v>
      </c>
      <c r="U56" t="s">
        <v>125</v>
      </c>
      <c r="V56">
        <v>1</v>
      </c>
      <c r="W56">
        <v>0.05</v>
      </c>
      <c r="X56">
        <v>-1.6E-2</v>
      </c>
      <c r="Y56">
        <v>0.33600000000000002</v>
      </c>
      <c r="Z56">
        <v>-4.9029999999999996</v>
      </c>
      <c r="AA56">
        <v>-40</v>
      </c>
      <c r="AB56">
        <v>11</v>
      </c>
      <c r="AC56" s="8">
        <f t="shared" si="2"/>
        <v>-53.932999999999993</v>
      </c>
    </row>
    <row r="57" spans="11:29" x14ac:dyDescent="0.25">
      <c r="U57" t="s">
        <v>126</v>
      </c>
      <c r="V57">
        <v>1</v>
      </c>
      <c r="W57">
        <v>0.05</v>
      </c>
      <c r="X57">
        <v>-2.1000000000000001E-2</v>
      </c>
      <c r="Y57">
        <v>0.33800000000000002</v>
      </c>
      <c r="Z57">
        <v>-6.1210000000000004</v>
      </c>
      <c r="AA57">
        <v>-45</v>
      </c>
      <c r="AB57">
        <v>11</v>
      </c>
      <c r="AC57" s="8">
        <f t="shared" si="2"/>
        <v>-67.331000000000003</v>
      </c>
    </row>
    <row r="58" spans="11:29" x14ac:dyDescent="0.25">
      <c r="U58" t="s">
        <v>127</v>
      </c>
      <c r="V58">
        <v>1</v>
      </c>
      <c r="W58">
        <v>0.05</v>
      </c>
      <c r="X58">
        <v>-2.4E-2</v>
      </c>
      <c r="Y58">
        <v>0.35</v>
      </c>
      <c r="Z58">
        <v>-6.952</v>
      </c>
      <c r="AA58">
        <v>-38</v>
      </c>
      <c r="AB58">
        <v>11</v>
      </c>
      <c r="AC58" s="8">
        <f t="shared" si="2"/>
        <v>-76.471999999999994</v>
      </c>
    </row>
    <row r="59" spans="11:29" x14ac:dyDescent="0.25">
      <c r="U59" t="s">
        <v>128</v>
      </c>
      <c r="V59">
        <v>1</v>
      </c>
      <c r="W59">
        <v>0.05</v>
      </c>
      <c r="X59">
        <v>-1.7999999999999999E-2</v>
      </c>
      <c r="Y59">
        <v>0.26900000000000002</v>
      </c>
      <c r="Z59">
        <v>-6.5060000000000002</v>
      </c>
      <c r="AA59">
        <v>-28</v>
      </c>
      <c r="AB59">
        <v>10</v>
      </c>
      <c r="AC59" s="8">
        <f t="shared" si="2"/>
        <v>-71.566000000000003</v>
      </c>
    </row>
    <row r="60" spans="11:29" x14ac:dyDescent="0.25">
      <c r="U60" t="s">
        <v>65</v>
      </c>
      <c r="V60">
        <v>1</v>
      </c>
      <c r="W60">
        <v>0.05</v>
      </c>
      <c r="X60">
        <v>-3.5000000000000003E-2</v>
      </c>
      <c r="Y60">
        <v>0.76600000000000001</v>
      </c>
      <c r="Z60">
        <v>-4.569</v>
      </c>
      <c r="AA60">
        <v>-27</v>
      </c>
      <c r="AB60">
        <v>11</v>
      </c>
      <c r="AC60" s="8">
        <f t="shared" si="2"/>
        <v>-50.259</v>
      </c>
    </row>
    <row r="61" spans="11:29" x14ac:dyDescent="0.25">
      <c r="U61" t="s">
        <v>31</v>
      </c>
      <c r="V61">
        <v>1</v>
      </c>
      <c r="W61">
        <v>0.05</v>
      </c>
      <c r="X61">
        <v>-2.1999999999999999E-2</v>
      </c>
      <c r="Y61">
        <v>0.435</v>
      </c>
      <c r="Z61">
        <v>-5.0190000000000001</v>
      </c>
      <c r="AA61">
        <v>-30</v>
      </c>
      <c r="AB61">
        <v>9</v>
      </c>
      <c r="AC61" s="8">
        <f t="shared" si="2"/>
        <v>-55.209000000000003</v>
      </c>
    </row>
    <row r="62" spans="11:29" x14ac:dyDescent="0.25">
      <c r="U62" t="s">
        <v>66</v>
      </c>
      <c r="V62">
        <v>1</v>
      </c>
      <c r="W62">
        <v>0.05</v>
      </c>
      <c r="X62">
        <v>-2.1999999999999999E-2</v>
      </c>
      <c r="Y62">
        <v>0.47299999999999998</v>
      </c>
      <c r="Z62">
        <v>-4.5759999999999996</v>
      </c>
      <c r="AA62">
        <v>-41</v>
      </c>
      <c r="AB62">
        <v>11</v>
      </c>
      <c r="AC62" s="8">
        <f t="shared" si="2"/>
        <v>-50.335999999999999</v>
      </c>
    </row>
    <row r="63" spans="11:29" x14ac:dyDescent="0.25">
      <c r="U63" t="s">
        <v>67</v>
      </c>
      <c r="V63">
        <v>1</v>
      </c>
      <c r="W63">
        <v>0.05</v>
      </c>
      <c r="X63">
        <v>-1.4999999999999999E-2</v>
      </c>
      <c r="Y63">
        <v>0.54900000000000004</v>
      </c>
      <c r="Z63">
        <v>-2.6720000000000002</v>
      </c>
      <c r="AA63">
        <v>-31</v>
      </c>
      <c r="AB63">
        <v>11</v>
      </c>
      <c r="AC63" s="8">
        <f t="shared" si="2"/>
        <v>-29.392000000000003</v>
      </c>
    </row>
    <row r="64" spans="11:29" x14ac:dyDescent="0.25">
      <c r="U64" t="s">
        <v>69</v>
      </c>
      <c r="V64">
        <v>0</v>
      </c>
      <c r="W64">
        <v>0.05</v>
      </c>
      <c r="X64">
        <v>0</v>
      </c>
      <c r="Y64">
        <v>0.46300000000000002</v>
      </c>
      <c r="Z64">
        <v>0</v>
      </c>
      <c r="AA64">
        <v>0</v>
      </c>
      <c r="AB64">
        <v>11</v>
      </c>
      <c r="AC64" s="8">
        <f t="shared" si="2"/>
        <v>0</v>
      </c>
    </row>
    <row r="65" spans="21:29" x14ac:dyDescent="0.25">
      <c r="U65" t="s">
        <v>72</v>
      </c>
      <c r="V65">
        <v>0</v>
      </c>
      <c r="W65">
        <v>0.05</v>
      </c>
      <c r="X65">
        <v>-1.0999999999999999E-2</v>
      </c>
      <c r="Y65">
        <v>0.434</v>
      </c>
      <c r="Z65">
        <v>-2.6309999999999998</v>
      </c>
      <c r="AA65">
        <v>-21</v>
      </c>
      <c r="AB65">
        <v>10</v>
      </c>
      <c r="AC65" s="8">
        <f t="shared" si="2"/>
        <v>-28.940999999999999</v>
      </c>
    </row>
    <row r="66" spans="21:29" x14ac:dyDescent="0.25">
      <c r="U66" t="s">
        <v>43</v>
      </c>
      <c r="V66">
        <v>0</v>
      </c>
      <c r="W66">
        <v>0.05</v>
      </c>
      <c r="X66">
        <v>-2.7E-2</v>
      </c>
      <c r="Y66">
        <v>0.63200000000000001</v>
      </c>
      <c r="Z66">
        <v>-4.2119999999999997</v>
      </c>
      <c r="AA66">
        <v>-22</v>
      </c>
      <c r="AB66">
        <v>11</v>
      </c>
      <c r="AC66" s="8">
        <f t="shared" si="2"/>
        <v>-46.331999999999994</v>
      </c>
    </row>
    <row r="67" spans="21:29" x14ac:dyDescent="0.25">
      <c r="U67" t="s">
        <v>129</v>
      </c>
      <c r="V67">
        <v>1</v>
      </c>
      <c r="W67">
        <v>0.05</v>
      </c>
      <c r="X67">
        <v>-3.5999999999999997E-2</v>
      </c>
      <c r="Y67">
        <v>0.69899999999999995</v>
      </c>
      <c r="Z67">
        <v>-5.0819999999999999</v>
      </c>
      <c r="AA67">
        <v>-31</v>
      </c>
      <c r="AB67">
        <v>11</v>
      </c>
      <c r="AC67" s="8">
        <f t="shared" si="2"/>
        <v>-55.902000000000001</v>
      </c>
    </row>
    <row r="68" spans="21:29" x14ac:dyDescent="0.25">
      <c r="U68" t="s">
        <v>73</v>
      </c>
      <c r="V68">
        <v>0</v>
      </c>
      <c r="W68">
        <v>0.05</v>
      </c>
      <c r="X68">
        <v>-2.8000000000000001E-2</v>
      </c>
      <c r="Y68">
        <v>0.67800000000000005</v>
      </c>
      <c r="Z68">
        <v>-4.2039999999999997</v>
      </c>
      <c r="AA68">
        <v>-21</v>
      </c>
      <c r="AB68">
        <v>11</v>
      </c>
      <c r="AC68" s="8">
        <f t="shared" ref="AC68:AC69" si="3">+Z68*11</f>
        <v>-46.244</v>
      </c>
    </row>
    <row r="69" spans="21:29" x14ac:dyDescent="0.25">
      <c r="U69" t="s">
        <v>130</v>
      </c>
      <c r="V69">
        <v>1</v>
      </c>
      <c r="W69">
        <v>0.05</v>
      </c>
      <c r="X69">
        <v>-4.4999999999999998E-2</v>
      </c>
      <c r="Y69">
        <v>0.76500000000000001</v>
      </c>
      <c r="Z69">
        <v>-5.8819999999999997</v>
      </c>
      <c r="AA69">
        <v>-35</v>
      </c>
      <c r="AB69">
        <v>11</v>
      </c>
      <c r="AC69" s="8">
        <f t="shared" si="3"/>
        <v>-64.701999999999998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="70" zoomScaleNormal="70" workbookViewId="0">
      <selection activeCell="AE8" sqref="AE8:AH9"/>
    </sheetView>
  </sheetViews>
  <sheetFormatPr defaultRowHeight="15" x14ac:dyDescent="0.25"/>
  <cols>
    <col min="1" max="1" width="10.5703125" customWidth="1"/>
    <col min="11" max="11" width="10.7109375" customWidth="1"/>
    <col min="21" max="21" width="12.42578125" customWidth="1"/>
    <col min="31" max="31" width="26.42578125" customWidth="1"/>
    <col min="32" max="32" width="13" customWidth="1"/>
    <col min="33" max="33" width="12.85546875" customWidth="1"/>
    <col min="34" max="34" width="13.28515625" customWidth="1"/>
  </cols>
  <sheetData>
    <row r="1" spans="1:34" x14ac:dyDescent="0.25">
      <c r="A1" s="15" t="s">
        <v>74</v>
      </c>
      <c r="B1" s="15"/>
      <c r="C1" s="15"/>
      <c r="D1" s="15"/>
      <c r="E1" s="15"/>
      <c r="F1" s="15"/>
      <c r="G1" s="15"/>
      <c r="H1" s="15"/>
      <c r="I1" s="15"/>
      <c r="K1" s="16" t="s">
        <v>75</v>
      </c>
      <c r="L1" s="16"/>
      <c r="M1" s="16"/>
      <c r="N1" s="16"/>
      <c r="O1" s="16"/>
      <c r="P1" s="16"/>
      <c r="Q1" s="16"/>
      <c r="R1" s="16"/>
      <c r="S1" s="16"/>
      <c r="U1" s="17" t="s">
        <v>76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87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7</v>
      </c>
      <c r="B3">
        <v>1</v>
      </c>
      <c r="C3">
        <v>0.05</v>
      </c>
      <c r="D3">
        <v>-0.20399999999999999</v>
      </c>
      <c r="E3">
        <v>4.6639999999999997</v>
      </c>
      <c r="F3">
        <v>-4.3739999999999997</v>
      </c>
      <c r="G3">
        <v>-115</v>
      </c>
      <c r="H3">
        <v>18</v>
      </c>
      <c r="I3" s="8">
        <f>+F3*23</f>
        <v>-100.60199999999999</v>
      </c>
      <c r="K3" t="s">
        <v>9</v>
      </c>
      <c r="L3">
        <v>1</v>
      </c>
      <c r="M3">
        <v>0.05</v>
      </c>
      <c r="N3">
        <v>-0.02</v>
      </c>
      <c r="O3">
        <v>0.26700000000000002</v>
      </c>
      <c r="P3">
        <v>-7.4909999999999997</v>
      </c>
      <c r="Q3">
        <v>-54</v>
      </c>
      <c r="R3">
        <v>12</v>
      </c>
      <c r="S3" s="8">
        <f>+P3*12</f>
        <v>-89.891999999999996</v>
      </c>
      <c r="U3" t="s">
        <v>7</v>
      </c>
      <c r="V3">
        <v>0</v>
      </c>
      <c r="W3">
        <v>0.05</v>
      </c>
      <c r="X3">
        <v>-8.2000000000000003E-2</v>
      </c>
      <c r="Y3">
        <v>1.5669999999999999</v>
      </c>
      <c r="Z3">
        <v>-5.2480000000000002</v>
      </c>
      <c r="AA3">
        <v>-25</v>
      </c>
      <c r="AB3">
        <v>11</v>
      </c>
      <c r="AC3" s="8">
        <f>+Z3*11</f>
        <v>-57.728000000000002</v>
      </c>
      <c r="AE3" s="2" t="s">
        <v>80</v>
      </c>
      <c r="AF3" s="2">
        <f>+COUNTA(A3:A38)</f>
        <v>36</v>
      </c>
      <c r="AG3" s="2">
        <f>+COUNTA(K3:K48)</f>
        <v>46</v>
      </c>
      <c r="AH3" s="2">
        <f>+COUNTA(U3:U55)</f>
        <v>53</v>
      </c>
    </row>
    <row r="4" spans="1:34" x14ac:dyDescent="0.25">
      <c r="A4" t="s">
        <v>8</v>
      </c>
      <c r="B4">
        <v>1</v>
      </c>
      <c r="C4">
        <v>0.05</v>
      </c>
      <c r="D4">
        <v>-7.3999999999999996E-2</v>
      </c>
      <c r="E4">
        <v>1.496</v>
      </c>
      <c r="F4">
        <v>-4.9749999999999996</v>
      </c>
      <c r="G4">
        <v>-135</v>
      </c>
      <c r="H4">
        <v>19</v>
      </c>
      <c r="I4" s="8">
        <f t="shared" ref="I4:I38" si="0">+F4*23</f>
        <v>-114.425</v>
      </c>
      <c r="K4" t="s">
        <v>10</v>
      </c>
      <c r="L4">
        <v>1</v>
      </c>
      <c r="M4">
        <v>0.05</v>
      </c>
      <c r="N4">
        <v>-0.13300000000000001</v>
      </c>
      <c r="O4">
        <v>1.877</v>
      </c>
      <c r="P4">
        <v>-7.0860000000000003</v>
      </c>
      <c r="Q4">
        <v>-56</v>
      </c>
      <c r="R4">
        <v>12</v>
      </c>
      <c r="S4" s="8">
        <f t="shared" ref="S4:S48" si="1">+P4*12</f>
        <v>-85.032000000000011</v>
      </c>
      <c r="U4" t="s">
        <v>8</v>
      </c>
      <c r="V4">
        <v>1</v>
      </c>
      <c r="W4">
        <v>0.05</v>
      </c>
      <c r="X4">
        <v>-2.1000000000000001E-2</v>
      </c>
      <c r="Y4">
        <v>0.38300000000000001</v>
      </c>
      <c r="Z4">
        <v>-5.57</v>
      </c>
      <c r="AA4">
        <v>-31</v>
      </c>
      <c r="AB4">
        <v>11</v>
      </c>
      <c r="AC4" s="8">
        <f t="shared" ref="AC4:AC55" si="2">+Z4*11</f>
        <v>-61.27</v>
      </c>
      <c r="AE4" s="2" t="s">
        <v>85</v>
      </c>
      <c r="AF4" s="6">
        <f>+AVERAGE(I3:I38)</f>
        <v>-87.426194444444448</v>
      </c>
      <c r="AG4" s="6">
        <f>+AVERAGE(S3:S48)</f>
        <v>-80.126086956521732</v>
      </c>
      <c r="AH4" s="6">
        <f>+AVERAGE(AC3:AC55)</f>
        <v>-46.560301886792452</v>
      </c>
    </row>
    <row r="5" spans="1:34" x14ac:dyDescent="0.25">
      <c r="A5" t="s">
        <v>9</v>
      </c>
      <c r="B5">
        <v>1</v>
      </c>
      <c r="C5">
        <v>0.05</v>
      </c>
      <c r="D5">
        <v>-8.0000000000000002E-3</v>
      </c>
      <c r="E5">
        <v>0.191</v>
      </c>
      <c r="F5">
        <v>-4.1050000000000004</v>
      </c>
      <c r="G5">
        <v>-202</v>
      </c>
      <c r="H5">
        <v>23</v>
      </c>
      <c r="I5" s="8">
        <f t="shared" si="0"/>
        <v>-94.415000000000006</v>
      </c>
      <c r="K5" t="s">
        <v>11</v>
      </c>
      <c r="L5">
        <v>1</v>
      </c>
      <c r="M5">
        <v>0.05</v>
      </c>
      <c r="N5">
        <v>-8.6999999999999994E-2</v>
      </c>
      <c r="O5">
        <v>1.1819999999999999</v>
      </c>
      <c r="P5">
        <v>-7.37</v>
      </c>
      <c r="Q5">
        <v>-37</v>
      </c>
      <c r="R5">
        <v>10</v>
      </c>
      <c r="S5" s="8">
        <f t="shared" si="1"/>
        <v>-88.44</v>
      </c>
      <c r="U5" t="s">
        <v>9</v>
      </c>
      <c r="V5">
        <v>1</v>
      </c>
      <c r="W5">
        <v>0.05</v>
      </c>
      <c r="X5">
        <v>-6.0000000000000001E-3</v>
      </c>
      <c r="Y5">
        <v>8.5000000000000006E-2</v>
      </c>
      <c r="Z5">
        <v>-6.9219999999999997</v>
      </c>
      <c r="AA5">
        <v>-40</v>
      </c>
      <c r="AB5">
        <v>11</v>
      </c>
      <c r="AC5" s="8">
        <f t="shared" si="2"/>
        <v>-76.141999999999996</v>
      </c>
      <c r="AE5" s="2" t="s">
        <v>86</v>
      </c>
      <c r="AF5" s="7">
        <f>+STDEV(I3:I38)</f>
        <v>37.932861888055008</v>
      </c>
      <c r="AG5" s="7">
        <f>+STDEV(S3:S48)</f>
        <v>21.064907280779256</v>
      </c>
      <c r="AH5" s="7">
        <f>+STDEV(AC3:AC55)</f>
        <v>37.322938459006743</v>
      </c>
    </row>
    <row r="6" spans="1:34" x14ac:dyDescent="0.25">
      <c r="A6" t="s">
        <v>10</v>
      </c>
      <c r="B6">
        <v>1</v>
      </c>
      <c r="C6">
        <v>0.05</v>
      </c>
      <c r="D6">
        <v>-5.8999999999999997E-2</v>
      </c>
      <c r="E6">
        <v>1.427</v>
      </c>
      <c r="F6">
        <v>-4.1159999999999997</v>
      </c>
      <c r="G6">
        <v>-223</v>
      </c>
      <c r="H6">
        <v>23</v>
      </c>
      <c r="I6" s="8">
        <f t="shared" si="0"/>
        <v>-94.667999999999992</v>
      </c>
      <c r="K6" t="s">
        <v>12</v>
      </c>
      <c r="L6">
        <v>1</v>
      </c>
      <c r="M6">
        <v>0.05</v>
      </c>
      <c r="N6">
        <v>-1.153</v>
      </c>
      <c r="O6">
        <v>12.702999999999999</v>
      </c>
      <c r="P6">
        <v>-9.077</v>
      </c>
      <c r="Q6">
        <v>-64</v>
      </c>
      <c r="R6">
        <v>12</v>
      </c>
      <c r="S6" s="8">
        <f t="shared" si="1"/>
        <v>-108.92400000000001</v>
      </c>
      <c r="U6" t="s">
        <v>10</v>
      </c>
      <c r="V6">
        <v>1</v>
      </c>
      <c r="W6">
        <v>0.05</v>
      </c>
      <c r="X6">
        <v>-2.4E-2</v>
      </c>
      <c r="Y6">
        <v>0.53800000000000003</v>
      </c>
      <c r="Z6">
        <v>-4.4960000000000004</v>
      </c>
      <c r="AA6">
        <v>-43</v>
      </c>
      <c r="AB6">
        <v>11</v>
      </c>
      <c r="AC6" s="8">
        <f t="shared" si="2"/>
        <v>-49.456000000000003</v>
      </c>
      <c r="AE6" s="2" t="s">
        <v>84</v>
      </c>
      <c r="AF6" s="3">
        <f>+AVERAGE(D3:D38)</f>
        <v>-8.611111111111111E-2</v>
      </c>
      <c r="AG6" s="3">
        <f>+AVERAGE(N3:N48)</f>
        <v>-0.18523913043478263</v>
      </c>
      <c r="AH6" s="3">
        <f>+AVERAGE(X3:X55)</f>
        <v>-3.0849056603773597E-2</v>
      </c>
    </row>
    <row r="7" spans="1:34" x14ac:dyDescent="0.25">
      <c r="A7" t="s">
        <v>11</v>
      </c>
      <c r="B7">
        <v>1</v>
      </c>
      <c r="C7">
        <v>0.05</v>
      </c>
      <c r="D7">
        <v>-2.9000000000000001E-2</v>
      </c>
      <c r="E7">
        <v>0.79200000000000004</v>
      </c>
      <c r="F7">
        <v>-3.6619999999999999</v>
      </c>
      <c r="G7">
        <v>-170</v>
      </c>
      <c r="H7">
        <v>21</v>
      </c>
      <c r="I7" s="8">
        <f t="shared" si="0"/>
        <v>-84.225999999999999</v>
      </c>
      <c r="K7" t="s">
        <v>13</v>
      </c>
      <c r="L7">
        <v>1</v>
      </c>
      <c r="M7">
        <v>0.05</v>
      </c>
      <c r="N7">
        <v>-0.94099999999999995</v>
      </c>
      <c r="O7">
        <v>10.635</v>
      </c>
      <c r="P7">
        <v>-8.8490000000000002</v>
      </c>
      <c r="Q7">
        <v>-49</v>
      </c>
      <c r="R7">
        <v>11</v>
      </c>
      <c r="S7" s="8">
        <f t="shared" si="1"/>
        <v>-106.188</v>
      </c>
      <c r="U7" t="s">
        <v>11</v>
      </c>
      <c r="V7">
        <v>1</v>
      </c>
      <c r="W7">
        <v>0.05</v>
      </c>
      <c r="X7">
        <v>-1.9E-2</v>
      </c>
      <c r="Y7">
        <v>0.376</v>
      </c>
      <c r="Z7">
        <v>-5.0049999999999999</v>
      </c>
      <c r="AA7">
        <v>-41</v>
      </c>
      <c r="AB7">
        <v>11</v>
      </c>
      <c r="AC7" s="8">
        <f t="shared" si="2"/>
        <v>-55.055</v>
      </c>
      <c r="AE7" s="2"/>
      <c r="AF7" s="2"/>
      <c r="AG7" s="2"/>
      <c r="AH7" s="2"/>
    </row>
    <row r="8" spans="1:34" x14ac:dyDescent="0.25">
      <c r="A8" t="s">
        <v>12</v>
      </c>
      <c r="B8">
        <v>1</v>
      </c>
      <c r="C8">
        <v>0.05</v>
      </c>
      <c r="D8">
        <v>-0.44</v>
      </c>
      <c r="E8">
        <v>8.5410000000000004</v>
      </c>
      <c r="F8">
        <v>-5.1520000000000001</v>
      </c>
      <c r="G8">
        <v>-215</v>
      </c>
      <c r="H8">
        <v>23</v>
      </c>
      <c r="I8" s="8">
        <f t="shared" si="0"/>
        <v>-118.49600000000001</v>
      </c>
      <c r="K8" t="s">
        <v>14</v>
      </c>
      <c r="L8">
        <v>1</v>
      </c>
      <c r="M8">
        <v>0.05</v>
      </c>
      <c r="N8">
        <v>-0.13800000000000001</v>
      </c>
      <c r="O8">
        <v>2.1040000000000001</v>
      </c>
      <c r="P8">
        <v>-6.5810000000000004</v>
      </c>
      <c r="Q8">
        <v>-41</v>
      </c>
      <c r="R8">
        <v>11</v>
      </c>
      <c r="S8" s="8">
        <f t="shared" si="1"/>
        <v>-78.972000000000008</v>
      </c>
      <c r="U8" t="s">
        <v>12</v>
      </c>
      <c r="V8">
        <v>0</v>
      </c>
      <c r="W8">
        <v>0.05</v>
      </c>
      <c r="X8">
        <v>-4.8000000000000001E-2</v>
      </c>
      <c r="Y8">
        <v>1.655</v>
      </c>
      <c r="Z8">
        <v>-2.8879999999999999</v>
      </c>
      <c r="AA8">
        <v>-21</v>
      </c>
      <c r="AB8">
        <v>11</v>
      </c>
      <c r="AC8" s="8">
        <f t="shared" si="2"/>
        <v>-31.768000000000001</v>
      </c>
      <c r="AE8" s="2" t="s">
        <v>186</v>
      </c>
      <c r="AF8" s="4">
        <f>+COUNTIFS(B3:B69,"1",D3:D69,"&lt;0")/COUNTA(A3:A69)</f>
        <v>0.94444444444444442</v>
      </c>
      <c r="AG8" s="4">
        <f>+COUNTIFS(L3:L69,"1",N3:N69,"&lt;0")/COUNTA(K3:K69)</f>
        <v>0.86956521739130432</v>
      </c>
      <c r="AH8" s="4">
        <f>+COUNTIFS(V3:V69,"1",X3:X69,"&lt;0")/COUNTA(U3:U69)</f>
        <v>0.52830188679245282</v>
      </c>
    </row>
    <row r="9" spans="1:34" x14ac:dyDescent="0.25">
      <c r="A9" t="s">
        <v>13</v>
      </c>
      <c r="B9">
        <v>1</v>
      </c>
      <c r="C9">
        <v>0.05</v>
      </c>
      <c r="D9">
        <v>-0.311</v>
      </c>
      <c r="E9">
        <v>6.2240000000000002</v>
      </c>
      <c r="F9">
        <v>-5.0019999999999998</v>
      </c>
      <c r="G9">
        <v>-183</v>
      </c>
      <c r="H9">
        <v>22</v>
      </c>
      <c r="I9" s="8">
        <f t="shared" si="0"/>
        <v>-115.04599999999999</v>
      </c>
      <c r="K9" t="s">
        <v>15</v>
      </c>
      <c r="L9">
        <v>1</v>
      </c>
      <c r="M9">
        <v>0.05</v>
      </c>
      <c r="N9">
        <v>-0.42699999999999999</v>
      </c>
      <c r="O9">
        <v>5.2679999999999998</v>
      </c>
      <c r="P9">
        <v>-8.1150000000000002</v>
      </c>
      <c r="Q9">
        <v>-48</v>
      </c>
      <c r="R9">
        <v>12</v>
      </c>
      <c r="S9" s="8">
        <f t="shared" si="1"/>
        <v>-97.38</v>
      </c>
      <c r="U9" t="s">
        <v>13</v>
      </c>
      <c r="V9">
        <v>0</v>
      </c>
      <c r="W9">
        <v>0.05</v>
      </c>
      <c r="X9">
        <v>-4.2999999999999997E-2</v>
      </c>
      <c r="Y9">
        <v>1.2709999999999999</v>
      </c>
      <c r="Z9">
        <v>-3.351</v>
      </c>
      <c r="AA9">
        <v>-21</v>
      </c>
      <c r="AB9">
        <v>11</v>
      </c>
      <c r="AC9" s="8">
        <f t="shared" si="2"/>
        <v>-36.860999999999997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0</v>
      </c>
    </row>
    <row r="10" spans="1:34" x14ac:dyDescent="0.25">
      <c r="A10" t="s">
        <v>14</v>
      </c>
      <c r="B10">
        <v>1</v>
      </c>
      <c r="C10">
        <v>0.05</v>
      </c>
      <c r="D10">
        <v>-0.08</v>
      </c>
      <c r="E10">
        <v>1.8340000000000001</v>
      </c>
      <c r="F10">
        <v>-4.3410000000000002</v>
      </c>
      <c r="G10">
        <v>-145</v>
      </c>
      <c r="H10">
        <v>20</v>
      </c>
      <c r="I10" s="8">
        <f t="shared" si="0"/>
        <v>-99.843000000000004</v>
      </c>
      <c r="K10" t="s">
        <v>16</v>
      </c>
      <c r="L10">
        <v>1</v>
      </c>
      <c r="M10">
        <v>0.05</v>
      </c>
      <c r="N10">
        <v>-6.0999999999999999E-2</v>
      </c>
      <c r="O10">
        <v>0.70899999999999996</v>
      </c>
      <c r="P10">
        <v>-8.6229999999999993</v>
      </c>
      <c r="Q10">
        <v>-32</v>
      </c>
      <c r="R10">
        <v>12</v>
      </c>
      <c r="S10" s="8">
        <f t="shared" si="1"/>
        <v>-103.476</v>
      </c>
      <c r="U10" t="s">
        <v>14</v>
      </c>
      <c r="V10">
        <v>1</v>
      </c>
      <c r="W10">
        <v>0.05</v>
      </c>
      <c r="X10">
        <v>-2.9000000000000001E-2</v>
      </c>
      <c r="Y10">
        <v>0.62</v>
      </c>
      <c r="Z10">
        <v>-4.6769999999999996</v>
      </c>
      <c r="AA10">
        <v>-27</v>
      </c>
      <c r="AB10">
        <v>9</v>
      </c>
      <c r="AC10" s="8">
        <f t="shared" si="2"/>
        <v>-51.446999999999996</v>
      </c>
      <c r="AF10" s="4"/>
      <c r="AG10" s="4"/>
      <c r="AH10" s="4"/>
    </row>
    <row r="11" spans="1:34" x14ac:dyDescent="0.25">
      <c r="A11" t="s">
        <v>15</v>
      </c>
      <c r="B11">
        <v>1</v>
      </c>
      <c r="C11">
        <v>0.05</v>
      </c>
      <c r="D11">
        <v>-0.182</v>
      </c>
      <c r="E11">
        <v>3.5329999999999999</v>
      </c>
      <c r="F11">
        <v>-5.1429999999999998</v>
      </c>
      <c r="G11">
        <v>-144</v>
      </c>
      <c r="H11">
        <v>20</v>
      </c>
      <c r="I11" s="8">
        <f t="shared" si="0"/>
        <v>-118.289</v>
      </c>
      <c r="K11" t="s">
        <v>17</v>
      </c>
      <c r="L11">
        <v>1</v>
      </c>
      <c r="M11">
        <v>0.05</v>
      </c>
      <c r="N11">
        <v>-0.35699999999999998</v>
      </c>
      <c r="O11">
        <v>4.2770000000000001</v>
      </c>
      <c r="P11">
        <v>-8.3469999999999995</v>
      </c>
      <c r="Q11">
        <v>-35</v>
      </c>
      <c r="R11">
        <v>10</v>
      </c>
      <c r="S11" s="8">
        <f t="shared" si="1"/>
        <v>-100.16399999999999</v>
      </c>
      <c r="U11" t="s">
        <v>16</v>
      </c>
      <c r="V11">
        <v>0</v>
      </c>
      <c r="W11">
        <v>0.05</v>
      </c>
      <c r="X11">
        <v>-1.4E-2</v>
      </c>
      <c r="Y11">
        <v>0.437</v>
      </c>
      <c r="Z11">
        <v>-3.1160000000000001</v>
      </c>
      <c r="AA11">
        <v>-16</v>
      </c>
      <c r="AB11">
        <v>9</v>
      </c>
      <c r="AC11" s="8">
        <f t="shared" si="2"/>
        <v>-34.276000000000003</v>
      </c>
      <c r="AF11" s="4"/>
      <c r="AG11" s="4"/>
      <c r="AH11" s="4"/>
    </row>
    <row r="12" spans="1:34" x14ac:dyDescent="0.25">
      <c r="A12" t="s">
        <v>16</v>
      </c>
      <c r="B12">
        <v>0</v>
      </c>
      <c r="C12">
        <v>0.05</v>
      </c>
      <c r="D12">
        <v>-0.01</v>
      </c>
      <c r="E12">
        <v>0.48699999999999999</v>
      </c>
      <c r="F12">
        <v>-2.0659999999999998</v>
      </c>
      <c r="G12">
        <v>-42</v>
      </c>
      <c r="H12">
        <v>21</v>
      </c>
      <c r="I12" s="8">
        <f t="shared" si="0"/>
        <v>-47.517999999999994</v>
      </c>
      <c r="K12" t="s">
        <v>18</v>
      </c>
      <c r="L12">
        <v>1</v>
      </c>
      <c r="M12">
        <v>0.05</v>
      </c>
      <c r="N12">
        <v>-0.128</v>
      </c>
      <c r="O12">
        <v>1.6160000000000001</v>
      </c>
      <c r="P12">
        <v>-7.9509999999999996</v>
      </c>
      <c r="Q12">
        <v>-54</v>
      </c>
      <c r="R12">
        <v>12</v>
      </c>
      <c r="S12" s="8">
        <f t="shared" si="1"/>
        <v>-95.411999999999992</v>
      </c>
      <c r="U12" t="s">
        <v>17</v>
      </c>
      <c r="V12">
        <v>0</v>
      </c>
      <c r="W12">
        <v>0.05</v>
      </c>
      <c r="X12">
        <v>-7.0000000000000001E-3</v>
      </c>
      <c r="Y12">
        <v>0.76500000000000001</v>
      </c>
      <c r="Z12">
        <v>-0.95799999999999996</v>
      </c>
      <c r="AA12">
        <v>-6</v>
      </c>
      <c r="AB12">
        <v>9</v>
      </c>
      <c r="AC12" s="8">
        <f t="shared" si="2"/>
        <v>-10.538</v>
      </c>
    </row>
    <row r="13" spans="1:34" x14ac:dyDescent="0.25">
      <c r="A13" t="s">
        <v>17</v>
      </c>
      <c r="B13">
        <v>1</v>
      </c>
      <c r="C13">
        <v>0.05</v>
      </c>
      <c r="D13">
        <v>-0.106</v>
      </c>
      <c r="E13">
        <v>2.2330000000000001</v>
      </c>
      <c r="F13">
        <v>-4.726</v>
      </c>
      <c r="G13">
        <v>-97</v>
      </c>
      <c r="H13">
        <v>19</v>
      </c>
      <c r="I13" s="8">
        <f t="shared" si="0"/>
        <v>-108.69799999999999</v>
      </c>
      <c r="K13" t="s">
        <v>19</v>
      </c>
      <c r="L13">
        <v>1</v>
      </c>
      <c r="M13">
        <v>0.05</v>
      </c>
      <c r="N13">
        <v>-0.22900000000000001</v>
      </c>
      <c r="O13">
        <v>2.859</v>
      </c>
      <c r="P13">
        <v>-8.0289999999999999</v>
      </c>
      <c r="Q13">
        <v>-58</v>
      </c>
      <c r="R13">
        <v>12</v>
      </c>
      <c r="S13" s="8">
        <f t="shared" si="1"/>
        <v>-96.347999999999999</v>
      </c>
      <c r="U13" t="s">
        <v>18</v>
      </c>
      <c r="V13">
        <v>1</v>
      </c>
      <c r="W13">
        <v>0.05</v>
      </c>
      <c r="X13">
        <v>-1.4E-2</v>
      </c>
      <c r="Y13">
        <v>0.3</v>
      </c>
      <c r="Z13">
        <v>-4.7460000000000004</v>
      </c>
      <c r="AA13">
        <v>-35</v>
      </c>
      <c r="AB13">
        <v>11</v>
      </c>
      <c r="AC13" s="8">
        <f t="shared" si="2"/>
        <v>-52.206000000000003</v>
      </c>
    </row>
    <row r="14" spans="1:34" x14ac:dyDescent="0.25">
      <c r="A14" t="s">
        <v>18</v>
      </c>
      <c r="B14">
        <v>1</v>
      </c>
      <c r="C14">
        <v>0.05</v>
      </c>
      <c r="D14">
        <v>-5.8999999999999997E-2</v>
      </c>
      <c r="E14">
        <v>1.2350000000000001</v>
      </c>
      <c r="F14">
        <v>-4.7910000000000004</v>
      </c>
      <c r="G14">
        <v>-219</v>
      </c>
      <c r="H14">
        <v>23</v>
      </c>
      <c r="I14" s="8">
        <f t="shared" si="0"/>
        <v>-110.19300000000001</v>
      </c>
      <c r="K14" t="s">
        <v>20</v>
      </c>
      <c r="L14">
        <v>1</v>
      </c>
      <c r="M14">
        <v>0.05</v>
      </c>
      <c r="N14">
        <v>-0.13200000000000001</v>
      </c>
      <c r="O14">
        <v>1.8660000000000001</v>
      </c>
      <c r="P14">
        <v>-7.0739999999999998</v>
      </c>
      <c r="Q14">
        <v>-54</v>
      </c>
      <c r="R14">
        <v>12</v>
      </c>
      <c r="S14" s="8">
        <f t="shared" si="1"/>
        <v>-84.888000000000005</v>
      </c>
      <c r="U14" t="s">
        <v>20</v>
      </c>
      <c r="V14">
        <v>1</v>
      </c>
      <c r="W14">
        <v>0.05</v>
      </c>
      <c r="X14">
        <v>-2.9000000000000001E-2</v>
      </c>
      <c r="Y14">
        <v>0.56299999999999994</v>
      </c>
      <c r="Z14">
        <v>-5.2240000000000002</v>
      </c>
      <c r="AA14">
        <v>-39</v>
      </c>
      <c r="AB14">
        <v>11</v>
      </c>
      <c r="AC14" s="8">
        <f t="shared" si="2"/>
        <v>-57.463999999999999</v>
      </c>
    </row>
    <row r="15" spans="1:34" x14ac:dyDescent="0.25">
      <c r="A15" t="s">
        <v>20</v>
      </c>
      <c r="B15">
        <v>1</v>
      </c>
      <c r="C15">
        <v>0.05</v>
      </c>
      <c r="D15">
        <v>-6.6000000000000003E-2</v>
      </c>
      <c r="E15">
        <v>1.585</v>
      </c>
      <c r="F15">
        <v>-4.194</v>
      </c>
      <c r="G15">
        <v>-215</v>
      </c>
      <c r="H15">
        <v>23</v>
      </c>
      <c r="I15" s="8">
        <f t="shared" si="0"/>
        <v>-96.462000000000003</v>
      </c>
      <c r="K15" t="s">
        <v>21</v>
      </c>
      <c r="L15">
        <v>1</v>
      </c>
      <c r="M15">
        <v>0.05</v>
      </c>
      <c r="N15">
        <v>-3.5999999999999997E-2</v>
      </c>
      <c r="O15">
        <v>0.70299999999999996</v>
      </c>
      <c r="P15">
        <v>-5.1210000000000004</v>
      </c>
      <c r="Q15">
        <v>-46</v>
      </c>
      <c r="R15">
        <v>12</v>
      </c>
      <c r="S15" s="8">
        <f t="shared" si="1"/>
        <v>-61.452000000000005</v>
      </c>
      <c r="U15" t="s">
        <v>21</v>
      </c>
      <c r="V15">
        <v>0</v>
      </c>
      <c r="W15">
        <v>0.05</v>
      </c>
      <c r="X15">
        <v>-1.2999999999999999E-2</v>
      </c>
      <c r="Y15">
        <v>0.34300000000000003</v>
      </c>
      <c r="Z15">
        <v>-3.6440000000000001</v>
      </c>
      <c r="AA15">
        <v>-23</v>
      </c>
      <c r="AB15">
        <v>11</v>
      </c>
      <c r="AC15" s="8">
        <f t="shared" si="2"/>
        <v>-40.084000000000003</v>
      </c>
    </row>
    <row r="16" spans="1:34" x14ac:dyDescent="0.25">
      <c r="A16" t="s">
        <v>21</v>
      </c>
      <c r="B16">
        <v>1</v>
      </c>
      <c r="C16">
        <v>0.05</v>
      </c>
      <c r="D16">
        <v>-1.9E-2</v>
      </c>
      <c r="E16">
        <v>0.58799999999999997</v>
      </c>
      <c r="F16">
        <v>-3.31</v>
      </c>
      <c r="G16">
        <v>-174</v>
      </c>
      <c r="H16">
        <v>23</v>
      </c>
      <c r="I16" s="8">
        <f t="shared" si="0"/>
        <v>-76.13</v>
      </c>
      <c r="K16" t="s">
        <v>22</v>
      </c>
      <c r="L16">
        <v>1</v>
      </c>
      <c r="M16">
        <v>0.05</v>
      </c>
      <c r="N16">
        <v>-4.3999999999999997E-2</v>
      </c>
      <c r="O16">
        <v>0.93799999999999994</v>
      </c>
      <c r="P16">
        <v>-4.6909999999999998</v>
      </c>
      <c r="Q16">
        <v>-40</v>
      </c>
      <c r="R16">
        <v>12</v>
      </c>
      <c r="S16" s="8">
        <f t="shared" si="1"/>
        <v>-56.292000000000002</v>
      </c>
      <c r="U16" t="s">
        <v>22</v>
      </c>
      <c r="V16">
        <v>0</v>
      </c>
      <c r="W16">
        <v>0.05</v>
      </c>
      <c r="X16">
        <v>-2.3E-2</v>
      </c>
      <c r="Y16">
        <v>0.51700000000000002</v>
      </c>
      <c r="Z16">
        <v>-4.3959999999999999</v>
      </c>
      <c r="AA16">
        <v>-25</v>
      </c>
      <c r="AB16">
        <v>11</v>
      </c>
      <c r="AC16" s="8">
        <f t="shared" si="2"/>
        <v>-48.356000000000002</v>
      </c>
    </row>
    <row r="17" spans="1:29" x14ac:dyDescent="0.25">
      <c r="A17" t="s">
        <v>22</v>
      </c>
      <c r="B17">
        <v>1</v>
      </c>
      <c r="C17">
        <v>0.05</v>
      </c>
      <c r="D17">
        <v>-2.4E-2</v>
      </c>
      <c r="E17">
        <v>0.80300000000000005</v>
      </c>
      <c r="F17">
        <v>-2.9529999999999998</v>
      </c>
      <c r="G17">
        <v>-167</v>
      </c>
      <c r="H17">
        <v>23</v>
      </c>
      <c r="I17" s="8">
        <f t="shared" si="0"/>
        <v>-67.918999999999997</v>
      </c>
      <c r="K17" t="s">
        <v>23</v>
      </c>
      <c r="L17">
        <v>1</v>
      </c>
      <c r="M17">
        <v>0.05</v>
      </c>
      <c r="N17">
        <v>-0.11700000000000001</v>
      </c>
      <c r="O17">
        <v>2.0099999999999998</v>
      </c>
      <c r="P17">
        <v>-5.81</v>
      </c>
      <c r="Q17">
        <v>-48</v>
      </c>
      <c r="R17">
        <v>12</v>
      </c>
      <c r="S17" s="8">
        <f t="shared" si="1"/>
        <v>-69.72</v>
      </c>
      <c r="U17" t="s">
        <v>23</v>
      </c>
      <c r="V17">
        <v>0</v>
      </c>
      <c r="W17">
        <v>0.05</v>
      </c>
      <c r="X17">
        <v>-3.1E-2</v>
      </c>
      <c r="Y17">
        <v>0.78</v>
      </c>
      <c r="Z17">
        <v>-3.93</v>
      </c>
      <c r="AA17">
        <v>-25</v>
      </c>
      <c r="AB17">
        <v>11</v>
      </c>
      <c r="AC17" s="8">
        <f t="shared" si="2"/>
        <v>-43.230000000000004</v>
      </c>
    </row>
    <row r="18" spans="1:29" x14ac:dyDescent="0.25">
      <c r="A18" t="s">
        <v>23</v>
      </c>
      <c r="B18">
        <v>1</v>
      </c>
      <c r="C18">
        <v>0.05</v>
      </c>
      <c r="D18">
        <v>-5.8999999999999997E-2</v>
      </c>
      <c r="E18">
        <v>1.5569999999999999</v>
      </c>
      <c r="F18">
        <v>-3.8130000000000002</v>
      </c>
      <c r="G18">
        <v>-191</v>
      </c>
      <c r="H18">
        <v>23</v>
      </c>
      <c r="I18" s="8">
        <f t="shared" si="0"/>
        <v>-87.698999999999998</v>
      </c>
      <c r="K18" t="s">
        <v>24</v>
      </c>
      <c r="L18">
        <v>1</v>
      </c>
      <c r="M18">
        <v>0.05</v>
      </c>
      <c r="N18">
        <v>-4.1000000000000002E-2</v>
      </c>
      <c r="O18">
        <v>0.84699999999999998</v>
      </c>
      <c r="P18">
        <v>-4.8920000000000003</v>
      </c>
      <c r="Q18">
        <v>-36</v>
      </c>
      <c r="R18">
        <v>12</v>
      </c>
      <c r="S18" s="8">
        <f t="shared" si="1"/>
        <v>-58.704000000000008</v>
      </c>
      <c r="U18" t="s">
        <v>24</v>
      </c>
      <c r="V18">
        <v>0</v>
      </c>
      <c r="W18">
        <v>0.05</v>
      </c>
      <c r="X18">
        <v>-0.01</v>
      </c>
      <c r="Y18">
        <v>0.34300000000000003</v>
      </c>
      <c r="Z18">
        <v>-2.8450000000000002</v>
      </c>
      <c r="AA18">
        <v>-11</v>
      </c>
      <c r="AB18">
        <v>11</v>
      </c>
      <c r="AC18" s="8">
        <f t="shared" si="2"/>
        <v>-31.295000000000002</v>
      </c>
    </row>
    <row r="19" spans="1:29" x14ac:dyDescent="0.25">
      <c r="A19" t="s">
        <v>24</v>
      </c>
      <c r="B19">
        <v>1</v>
      </c>
      <c r="C19">
        <v>0.05</v>
      </c>
      <c r="D19">
        <v>-2.9000000000000001E-2</v>
      </c>
      <c r="E19">
        <v>0.76100000000000001</v>
      </c>
      <c r="F19">
        <v>-3.843</v>
      </c>
      <c r="G19">
        <v>-167</v>
      </c>
      <c r="H19">
        <v>23</v>
      </c>
      <c r="I19" s="8">
        <f t="shared" si="0"/>
        <v>-88.388999999999996</v>
      </c>
      <c r="K19" t="s">
        <v>25</v>
      </c>
      <c r="L19">
        <v>1</v>
      </c>
      <c r="M19">
        <v>0.05</v>
      </c>
      <c r="N19">
        <v>-0.89100000000000001</v>
      </c>
      <c r="O19">
        <v>11.087</v>
      </c>
      <c r="P19">
        <v>-8.0389999999999997</v>
      </c>
      <c r="Q19">
        <v>-56</v>
      </c>
      <c r="R19">
        <v>12</v>
      </c>
      <c r="S19" s="8">
        <f t="shared" si="1"/>
        <v>-96.467999999999989</v>
      </c>
      <c r="U19" t="s">
        <v>25</v>
      </c>
      <c r="V19">
        <v>0</v>
      </c>
      <c r="W19">
        <v>0.05</v>
      </c>
      <c r="X19">
        <v>-6.4000000000000001E-2</v>
      </c>
      <c r="Y19">
        <v>2.415</v>
      </c>
      <c r="Z19">
        <v>-2.6579999999999999</v>
      </c>
      <c r="AA19">
        <v>-13</v>
      </c>
      <c r="AB19">
        <v>10</v>
      </c>
      <c r="AC19" s="8">
        <f t="shared" si="2"/>
        <v>-29.238</v>
      </c>
    </row>
    <row r="20" spans="1:29" x14ac:dyDescent="0.25">
      <c r="A20" t="s">
        <v>25</v>
      </c>
      <c r="B20">
        <v>1</v>
      </c>
      <c r="C20">
        <v>0.05</v>
      </c>
      <c r="D20">
        <v>-0.373</v>
      </c>
      <c r="E20">
        <v>7.9740000000000002</v>
      </c>
      <c r="F20">
        <v>-4.6710000000000003</v>
      </c>
      <c r="G20">
        <v>-177</v>
      </c>
      <c r="H20">
        <v>22</v>
      </c>
      <c r="I20" s="8">
        <f t="shared" si="0"/>
        <v>-107.43300000000001</v>
      </c>
      <c r="K20" t="s">
        <v>26</v>
      </c>
      <c r="L20">
        <v>0</v>
      </c>
      <c r="M20">
        <v>0.05</v>
      </c>
      <c r="N20">
        <v>-2.5999999999999999E-2</v>
      </c>
      <c r="O20">
        <v>2.9249999999999998</v>
      </c>
      <c r="P20">
        <v>-0.88900000000000001</v>
      </c>
      <c r="Q20">
        <v>-3</v>
      </c>
      <c r="R20">
        <v>11</v>
      </c>
      <c r="S20" s="8">
        <f t="shared" si="1"/>
        <v>-10.667999999999999</v>
      </c>
      <c r="U20" t="s">
        <v>26</v>
      </c>
      <c r="V20">
        <v>0</v>
      </c>
      <c r="W20">
        <v>0.05</v>
      </c>
      <c r="X20">
        <v>-0.10299999999999999</v>
      </c>
      <c r="Y20">
        <v>1.996</v>
      </c>
      <c r="Z20">
        <v>-5.1849999999999996</v>
      </c>
      <c r="AA20">
        <v>-19</v>
      </c>
      <c r="AB20">
        <v>11</v>
      </c>
      <c r="AC20" s="8">
        <f t="shared" si="2"/>
        <v>-57.034999999999997</v>
      </c>
    </row>
    <row r="21" spans="1:29" x14ac:dyDescent="0.25">
      <c r="A21" t="s">
        <v>26</v>
      </c>
      <c r="B21">
        <v>1</v>
      </c>
      <c r="C21">
        <v>0.05</v>
      </c>
      <c r="D21">
        <v>-0.13100000000000001</v>
      </c>
      <c r="E21">
        <v>3.8679999999999999</v>
      </c>
      <c r="F21">
        <v>-3.387</v>
      </c>
      <c r="G21">
        <v>-103</v>
      </c>
      <c r="H21">
        <v>22</v>
      </c>
      <c r="I21" s="8">
        <f t="shared" si="0"/>
        <v>-77.900999999999996</v>
      </c>
      <c r="K21" t="s">
        <v>27</v>
      </c>
      <c r="L21">
        <v>0</v>
      </c>
      <c r="M21">
        <v>0.05</v>
      </c>
      <c r="N21">
        <v>-2.5999999999999999E-2</v>
      </c>
      <c r="O21">
        <v>0.71799999999999997</v>
      </c>
      <c r="P21">
        <v>-3.633</v>
      </c>
      <c r="Q21">
        <v>-16</v>
      </c>
      <c r="R21">
        <v>9</v>
      </c>
      <c r="S21" s="8">
        <f t="shared" si="1"/>
        <v>-43.596000000000004</v>
      </c>
      <c r="U21" t="s">
        <v>27</v>
      </c>
      <c r="V21">
        <v>0</v>
      </c>
      <c r="W21">
        <v>0.05</v>
      </c>
      <c r="X21">
        <v>-8.9999999999999993E-3</v>
      </c>
      <c r="Y21">
        <v>0.28899999999999998</v>
      </c>
      <c r="Z21">
        <v>-3.2530000000000001</v>
      </c>
      <c r="AA21">
        <v>-15</v>
      </c>
      <c r="AB21">
        <v>11</v>
      </c>
      <c r="AC21" s="8">
        <f t="shared" si="2"/>
        <v>-35.783000000000001</v>
      </c>
    </row>
    <row r="22" spans="1:29" x14ac:dyDescent="0.25">
      <c r="A22" t="s">
        <v>27</v>
      </c>
      <c r="B22">
        <v>1</v>
      </c>
      <c r="C22">
        <v>0.05</v>
      </c>
      <c r="D22">
        <v>-2.5000000000000001E-2</v>
      </c>
      <c r="E22">
        <v>0.71199999999999997</v>
      </c>
      <c r="F22">
        <v>-3.5649999999999999</v>
      </c>
      <c r="G22">
        <v>-128</v>
      </c>
      <c r="H22">
        <v>20</v>
      </c>
      <c r="I22" s="8">
        <f t="shared" si="0"/>
        <v>-81.995000000000005</v>
      </c>
      <c r="K22" t="s">
        <v>28</v>
      </c>
      <c r="L22">
        <v>1</v>
      </c>
      <c r="M22">
        <v>0.05</v>
      </c>
      <c r="N22">
        <v>-0.21199999999999999</v>
      </c>
      <c r="O22">
        <v>2.9670000000000001</v>
      </c>
      <c r="P22">
        <v>-7.1420000000000003</v>
      </c>
      <c r="Q22">
        <v>-46</v>
      </c>
      <c r="R22">
        <v>12</v>
      </c>
      <c r="S22" s="8">
        <f t="shared" si="1"/>
        <v>-85.704000000000008</v>
      </c>
      <c r="U22" t="s">
        <v>29</v>
      </c>
      <c r="V22">
        <v>1</v>
      </c>
      <c r="W22">
        <v>0.05</v>
      </c>
      <c r="X22">
        <v>-7.0000000000000007E-2</v>
      </c>
      <c r="Y22">
        <v>0.97299999999999998</v>
      </c>
      <c r="Z22">
        <v>-7.194</v>
      </c>
      <c r="AA22">
        <v>-39</v>
      </c>
      <c r="AB22">
        <v>11</v>
      </c>
      <c r="AC22" s="8">
        <f t="shared" si="2"/>
        <v>-79.134</v>
      </c>
    </row>
    <row r="23" spans="1:29" x14ac:dyDescent="0.25">
      <c r="A23" t="s">
        <v>28</v>
      </c>
      <c r="B23">
        <v>1</v>
      </c>
      <c r="C23">
        <v>0.05</v>
      </c>
      <c r="D23">
        <v>-0.114</v>
      </c>
      <c r="E23">
        <v>2.4550000000000001</v>
      </c>
      <c r="F23">
        <v>-4.657</v>
      </c>
      <c r="G23">
        <v>-144</v>
      </c>
      <c r="H23">
        <v>20</v>
      </c>
      <c r="I23" s="8">
        <f t="shared" si="0"/>
        <v>-107.111</v>
      </c>
      <c r="K23" t="s">
        <v>29</v>
      </c>
      <c r="L23">
        <v>1</v>
      </c>
      <c r="M23">
        <v>0.05</v>
      </c>
      <c r="N23">
        <v>-0.109</v>
      </c>
      <c r="O23">
        <v>2.0609999999999999</v>
      </c>
      <c r="P23">
        <v>-5.306</v>
      </c>
      <c r="Q23">
        <v>-32</v>
      </c>
      <c r="R23">
        <v>12</v>
      </c>
      <c r="S23" s="8">
        <f t="shared" si="1"/>
        <v>-63.671999999999997</v>
      </c>
      <c r="U23" t="s">
        <v>30</v>
      </c>
      <c r="V23">
        <v>1</v>
      </c>
      <c r="W23">
        <v>0.05</v>
      </c>
      <c r="X23">
        <v>-3.4000000000000002E-2</v>
      </c>
      <c r="Y23">
        <v>0.65100000000000002</v>
      </c>
      <c r="Z23">
        <v>-5.2229999999999999</v>
      </c>
      <c r="AA23">
        <v>-29</v>
      </c>
      <c r="AB23">
        <v>10</v>
      </c>
      <c r="AC23" s="8">
        <f t="shared" si="2"/>
        <v>-57.452999999999996</v>
      </c>
    </row>
    <row r="24" spans="1:29" x14ac:dyDescent="0.25">
      <c r="A24" t="s">
        <v>29</v>
      </c>
      <c r="B24">
        <v>1</v>
      </c>
      <c r="C24">
        <v>0.05</v>
      </c>
      <c r="D24">
        <v>-7.6999999999999999E-2</v>
      </c>
      <c r="E24">
        <v>1.92</v>
      </c>
      <c r="F24">
        <v>-3.9950000000000001</v>
      </c>
      <c r="G24">
        <v>-188</v>
      </c>
      <c r="H24">
        <v>23</v>
      </c>
      <c r="I24" s="8">
        <f t="shared" si="0"/>
        <v>-91.885000000000005</v>
      </c>
      <c r="K24" t="s">
        <v>30</v>
      </c>
      <c r="L24">
        <v>0</v>
      </c>
      <c r="M24">
        <v>0.05</v>
      </c>
      <c r="N24">
        <v>-5.3999999999999999E-2</v>
      </c>
      <c r="O24">
        <v>0.92300000000000004</v>
      </c>
      <c r="P24">
        <v>-5.8209999999999997</v>
      </c>
      <c r="Q24">
        <v>-23</v>
      </c>
      <c r="R24">
        <v>11</v>
      </c>
      <c r="S24" s="8">
        <f t="shared" si="1"/>
        <v>-69.852000000000004</v>
      </c>
      <c r="U24" t="s">
        <v>31</v>
      </c>
      <c r="V24">
        <v>1</v>
      </c>
      <c r="W24">
        <v>0.05</v>
      </c>
      <c r="X24">
        <v>-0.04</v>
      </c>
      <c r="Y24">
        <v>0.64600000000000002</v>
      </c>
      <c r="Z24">
        <v>-6.2229999999999999</v>
      </c>
      <c r="AA24">
        <v>-39</v>
      </c>
      <c r="AB24">
        <v>10</v>
      </c>
      <c r="AC24" s="8">
        <f t="shared" si="2"/>
        <v>-68.453000000000003</v>
      </c>
    </row>
    <row r="25" spans="1:29" x14ac:dyDescent="0.25">
      <c r="A25" t="s">
        <v>30</v>
      </c>
      <c r="B25">
        <v>1</v>
      </c>
      <c r="C25">
        <v>0.05</v>
      </c>
      <c r="D25">
        <v>-2.5999999999999999E-2</v>
      </c>
      <c r="E25">
        <v>0.88300000000000001</v>
      </c>
      <c r="F25">
        <v>-2.9449999999999998</v>
      </c>
      <c r="G25">
        <v>-100</v>
      </c>
      <c r="H25">
        <v>21</v>
      </c>
      <c r="I25" s="8">
        <f t="shared" si="0"/>
        <v>-67.734999999999999</v>
      </c>
      <c r="K25" t="s">
        <v>31</v>
      </c>
      <c r="L25">
        <v>1</v>
      </c>
      <c r="M25">
        <v>0.05</v>
      </c>
      <c r="N25">
        <v>-0.20300000000000001</v>
      </c>
      <c r="O25">
        <v>2.645</v>
      </c>
      <c r="P25">
        <v>-7.6749999999999998</v>
      </c>
      <c r="Q25">
        <v>-62</v>
      </c>
      <c r="R25">
        <v>12</v>
      </c>
      <c r="S25" s="8">
        <f t="shared" si="1"/>
        <v>-92.1</v>
      </c>
      <c r="U25" t="s">
        <v>32</v>
      </c>
      <c r="V25">
        <v>1</v>
      </c>
      <c r="W25">
        <v>0.05</v>
      </c>
      <c r="X25">
        <v>-6.8000000000000005E-2</v>
      </c>
      <c r="Y25">
        <v>1.105</v>
      </c>
      <c r="Z25">
        <v>-6.1890000000000001</v>
      </c>
      <c r="AA25">
        <v>-26</v>
      </c>
      <c r="AB25">
        <v>9</v>
      </c>
      <c r="AC25" s="8">
        <f t="shared" si="2"/>
        <v>-68.079000000000008</v>
      </c>
    </row>
    <row r="26" spans="1:29" x14ac:dyDescent="0.25">
      <c r="A26" t="s">
        <v>31</v>
      </c>
      <c r="B26">
        <v>1</v>
      </c>
      <c r="C26">
        <v>0.05</v>
      </c>
      <c r="D26">
        <v>-9.1999999999999998E-2</v>
      </c>
      <c r="E26">
        <v>2.109</v>
      </c>
      <c r="F26">
        <v>-4.3620000000000001</v>
      </c>
      <c r="G26">
        <v>-215</v>
      </c>
      <c r="H26">
        <v>22</v>
      </c>
      <c r="I26" s="8">
        <f t="shared" si="0"/>
        <v>-100.32600000000001</v>
      </c>
      <c r="K26" t="s">
        <v>32</v>
      </c>
      <c r="L26">
        <v>1</v>
      </c>
      <c r="M26">
        <v>0.05</v>
      </c>
      <c r="N26">
        <v>-0.33700000000000002</v>
      </c>
      <c r="O26">
        <v>4.6779999999999999</v>
      </c>
      <c r="P26">
        <v>-7.2039999999999997</v>
      </c>
      <c r="Q26">
        <v>-60</v>
      </c>
      <c r="R26">
        <v>12</v>
      </c>
      <c r="S26" s="8">
        <f t="shared" si="1"/>
        <v>-86.447999999999993</v>
      </c>
      <c r="U26" t="s">
        <v>33</v>
      </c>
      <c r="V26">
        <v>0</v>
      </c>
      <c r="W26">
        <v>0.05</v>
      </c>
      <c r="X26">
        <v>-1.2E-2</v>
      </c>
      <c r="Y26">
        <v>0.16200000000000001</v>
      </c>
      <c r="Z26">
        <v>-7.407</v>
      </c>
      <c r="AA26">
        <v>-23</v>
      </c>
      <c r="AB26">
        <v>11</v>
      </c>
      <c r="AC26" s="8">
        <f t="shared" si="2"/>
        <v>-81.477000000000004</v>
      </c>
    </row>
    <row r="27" spans="1:29" x14ac:dyDescent="0.25">
      <c r="A27" t="s">
        <v>32</v>
      </c>
      <c r="B27">
        <v>1</v>
      </c>
      <c r="C27">
        <v>0.05</v>
      </c>
      <c r="D27">
        <v>-0.184</v>
      </c>
      <c r="E27">
        <v>3.8250000000000002</v>
      </c>
      <c r="F27">
        <v>-4.82</v>
      </c>
      <c r="G27">
        <v>-194</v>
      </c>
      <c r="H27">
        <v>21</v>
      </c>
      <c r="I27" s="8">
        <f t="shared" si="0"/>
        <v>-110.86000000000001</v>
      </c>
      <c r="K27" t="s">
        <v>33</v>
      </c>
      <c r="L27">
        <v>1</v>
      </c>
      <c r="M27">
        <v>0.05</v>
      </c>
      <c r="N27">
        <v>-3.7999999999999999E-2</v>
      </c>
      <c r="O27">
        <v>0.505</v>
      </c>
      <c r="P27">
        <v>-7.6040000000000001</v>
      </c>
      <c r="Q27">
        <v>-45</v>
      </c>
      <c r="R27">
        <v>12</v>
      </c>
      <c r="S27" s="8">
        <f t="shared" si="1"/>
        <v>-91.248000000000005</v>
      </c>
      <c r="U27" t="s">
        <v>34</v>
      </c>
      <c r="V27">
        <v>1</v>
      </c>
      <c r="W27">
        <v>0.05</v>
      </c>
      <c r="X27">
        <v>-3.0000000000000001E-3</v>
      </c>
      <c r="Y27">
        <v>9.0999999999999998E-2</v>
      </c>
      <c r="Z27">
        <v>-3.2970000000000002</v>
      </c>
      <c r="AA27">
        <v>-27</v>
      </c>
      <c r="AB27">
        <v>11</v>
      </c>
      <c r="AC27" s="8">
        <f t="shared" si="2"/>
        <v>-36.267000000000003</v>
      </c>
    </row>
    <row r="28" spans="1:29" x14ac:dyDescent="0.25">
      <c r="A28" t="s">
        <v>33</v>
      </c>
      <c r="B28">
        <v>1</v>
      </c>
      <c r="C28">
        <v>0.05</v>
      </c>
      <c r="D28">
        <v>-1.7000000000000001E-2</v>
      </c>
      <c r="E28">
        <v>0.39900000000000002</v>
      </c>
      <c r="F28">
        <v>-4.3280000000000003</v>
      </c>
      <c r="G28">
        <v>-172</v>
      </c>
      <c r="H28">
        <v>23</v>
      </c>
      <c r="I28" s="8">
        <f t="shared" si="0"/>
        <v>-99.544000000000011</v>
      </c>
      <c r="K28" t="s">
        <v>34</v>
      </c>
      <c r="L28">
        <v>1</v>
      </c>
      <c r="M28">
        <v>0.05</v>
      </c>
      <c r="N28">
        <v>-1.7999999999999999E-2</v>
      </c>
      <c r="O28">
        <v>0.24199999999999999</v>
      </c>
      <c r="P28">
        <v>-7.4379999999999997</v>
      </c>
      <c r="Q28">
        <v>-48</v>
      </c>
      <c r="R28">
        <v>12</v>
      </c>
      <c r="S28" s="8">
        <f t="shared" si="1"/>
        <v>-89.256</v>
      </c>
      <c r="U28" t="s">
        <v>35</v>
      </c>
      <c r="V28">
        <v>1</v>
      </c>
      <c r="W28">
        <v>0.05</v>
      </c>
      <c r="X28">
        <v>-4.0000000000000001E-3</v>
      </c>
      <c r="Y28">
        <v>7.0999999999999994E-2</v>
      </c>
      <c r="Z28">
        <v>-5.282</v>
      </c>
      <c r="AA28">
        <v>-29</v>
      </c>
      <c r="AB28">
        <v>11</v>
      </c>
      <c r="AC28" s="8">
        <f t="shared" si="2"/>
        <v>-58.102000000000004</v>
      </c>
    </row>
    <row r="29" spans="1:29" x14ac:dyDescent="0.25">
      <c r="A29" t="s">
        <v>34</v>
      </c>
      <c r="B29">
        <v>1</v>
      </c>
      <c r="C29">
        <v>0.05</v>
      </c>
      <c r="D29">
        <v>-7.0000000000000001E-3</v>
      </c>
      <c r="E29">
        <v>0.18</v>
      </c>
      <c r="F29">
        <v>-3.6749999999999998</v>
      </c>
      <c r="G29">
        <v>-171</v>
      </c>
      <c r="H29">
        <v>23</v>
      </c>
      <c r="I29" s="8">
        <f t="shared" si="0"/>
        <v>-84.524999999999991</v>
      </c>
      <c r="K29" t="s">
        <v>35</v>
      </c>
      <c r="L29">
        <v>1</v>
      </c>
      <c r="M29">
        <v>0.05</v>
      </c>
      <c r="N29">
        <v>-1.0999999999999999E-2</v>
      </c>
      <c r="O29">
        <v>0.14799999999999999</v>
      </c>
      <c r="P29">
        <v>-7.6269999999999998</v>
      </c>
      <c r="Q29">
        <v>-32</v>
      </c>
      <c r="R29">
        <v>12</v>
      </c>
      <c r="S29" s="8">
        <f t="shared" si="1"/>
        <v>-91.524000000000001</v>
      </c>
      <c r="U29" t="s">
        <v>36</v>
      </c>
      <c r="V29">
        <v>1</v>
      </c>
      <c r="W29">
        <v>0.05</v>
      </c>
      <c r="X29">
        <v>-0.01</v>
      </c>
      <c r="Y29">
        <v>0.158</v>
      </c>
      <c r="Z29">
        <v>-6.0579999999999998</v>
      </c>
      <c r="AA29">
        <v>-37</v>
      </c>
      <c r="AB29">
        <v>11</v>
      </c>
      <c r="AC29" s="8">
        <f t="shared" si="2"/>
        <v>-66.638000000000005</v>
      </c>
    </row>
    <row r="30" spans="1:29" x14ac:dyDescent="0.25">
      <c r="A30" t="s">
        <v>35</v>
      </c>
      <c r="B30">
        <v>1</v>
      </c>
      <c r="C30">
        <v>0.05</v>
      </c>
      <c r="D30">
        <v>-4.0000000000000001E-3</v>
      </c>
      <c r="E30">
        <v>0.123</v>
      </c>
      <c r="F30">
        <v>-3.5430000000000001</v>
      </c>
      <c r="G30">
        <v>-128</v>
      </c>
      <c r="H30">
        <v>23</v>
      </c>
      <c r="I30" s="8">
        <f t="shared" si="0"/>
        <v>-81.489000000000004</v>
      </c>
      <c r="K30" t="s">
        <v>36</v>
      </c>
      <c r="L30">
        <v>1</v>
      </c>
      <c r="M30">
        <v>0.05</v>
      </c>
      <c r="N30">
        <v>-8.9999999999999993E-3</v>
      </c>
      <c r="O30">
        <v>0.21</v>
      </c>
      <c r="P30">
        <v>-4.2859999999999996</v>
      </c>
      <c r="Q30">
        <v>-29</v>
      </c>
      <c r="R30">
        <v>11</v>
      </c>
      <c r="S30" s="8">
        <f t="shared" si="1"/>
        <v>-51.431999999999995</v>
      </c>
      <c r="U30" t="s">
        <v>37</v>
      </c>
      <c r="V30">
        <v>1</v>
      </c>
      <c r="W30">
        <v>0.05</v>
      </c>
      <c r="X30">
        <v>-0.121</v>
      </c>
      <c r="Y30">
        <v>2.4860000000000002</v>
      </c>
      <c r="Z30">
        <v>-4.875</v>
      </c>
      <c r="AA30">
        <v>-47</v>
      </c>
      <c r="AB30">
        <v>11</v>
      </c>
      <c r="AC30" s="8">
        <f t="shared" si="2"/>
        <v>-53.625</v>
      </c>
    </row>
    <row r="31" spans="1:29" x14ac:dyDescent="0.25">
      <c r="A31" t="s">
        <v>36</v>
      </c>
      <c r="B31">
        <v>1</v>
      </c>
      <c r="C31">
        <v>0.05</v>
      </c>
      <c r="D31">
        <v>-6.0000000000000001E-3</v>
      </c>
      <c r="E31">
        <v>0.193</v>
      </c>
      <c r="F31">
        <v>-2.88</v>
      </c>
      <c r="G31">
        <v>-144</v>
      </c>
      <c r="H31">
        <v>22</v>
      </c>
      <c r="I31" s="8">
        <f t="shared" si="0"/>
        <v>-66.239999999999995</v>
      </c>
      <c r="K31" t="s">
        <v>37</v>
      </c>
      <c r="L31">
        <v>1</v>
      </c>
      <c r="M31">
        <v>0.05</v>
      </c>
      <c r="N31">
        <v>-0.34499999999999997</v>
      </c>
      <c r="O31">
        <v>5.9429999999999996</v>
      </c>
      <c r="P31">
        <v>-5.8049999999999997</v>
      </c>
      <c r="Q31">
        <v>-37</v>
      </c>
      <c r="R31">
        <v>10</v>
      </c>
      <c r="S31" s="8">
        <f t="shared" si="1"/>
        <v>-69.66</v>
      </c>
      <c r="U31" t="s">
        <v>38</v>
      </c>
      <c r="V31">
        <v>0</v>
      </c>
      <c r="W31">
        <v>0.05</v>
      </c>
      <c r="X31">
        <v>-3.0000000000000001E-3</v>
      </c>
      <c r="Y31">
        <v>1.048</v>
      </c>
      <c r="Z31">
        <v>-0.255</v>
      </c>
      <c r="AA31">
        <v>-5</v>
      </c>
      <c r="AB31">
        <v>11</v>
      </c>
      <c r="AC31" s="8">
        <f t="shared" si="2"/>
        <v>-2.8050000000000002</v>
      </c>
    </row>
    <row r="32" spans="1:29" x14ac:dyDescent="0.25">
      <c r="A32" t="s">
        <v>37</v>
      </c>
      <c r="B32">
        <v>1</v>
      </c>
      <c r="C32">
        <v>0.05</v>
      </c>
      <c r="D32">
        <v>-0.16400000000000001</v>
      </c>
      <c r="E32">
        <v>4.6719999999999997</v>
      </c>
      <c r="F32">
        <v>-3.5049999999999999</v>
      </c>
      <c r="G32">
        <v>-178</v>
      </c>
      <c r="H32">
        <v>21</v>
      </c>
      <c r="I32" s="8">
        <f t="shared" si="0"/>
        <v>-80.614999999999995</v>
      </c>
      <c r="K32" t="s">
        <v>38</v>
      </c>
      <c r="L32">
        <v>1</v>
      </c>
      <c r="M32">
        <v>0.05</v>
      </c>
      <c r="N32">
        <v>-0.183</v>
      </c>
      <c r="O32">
        <v>3.0649999999999999</v>
      </c>
      <c r="P32">
        <v>-5.9870000000000001</v>
      </c>
      <c r="Q32">
        <v>-41</v>
      </c>
      <c r="R32">
        <v>11</v>
      </c>
      <c r="S32" s="8">
        <f t="shared" si="1"/>
        <v>-71.843999999999994</v>
      </c>
      <c r="U32" t="s">
        <v>39</v>
      </c>
      <c r="V32">
        <v>0</v>
      </c>
      <c r="W32">
        <v>0.05</v>
      </c>
      <c r="X32">
        <v>0.47399999999999998</v>
      </c>
      <c r="Y32">
        <v>4.2489999999999997</v>
      </c>
      <c r="Z32">
        <v>11.146000000000001</v>
      </c>
      <c r="AA32">
        <v>21</v>
      </c>
      <c r="AB32">
        <v>10</v>
      </c>
      <c r="AC32" s="8">
        <f t="shared" si="2"/>
        <v>122.60600000000001</v>
      </c>
    </row>
    <row r="33" spans="1:29" x14ac:dyDescent="0.25">
      <c r="A33" t="s">
        <v>38</v>
      </c>
      <c r="B33">
        <v>1</v>
      </c>
      <c r="C33">
        <v>0.05</v>
      </c>
      <c r="D33">
        <v>-6.9000000000000006E-2</v>
      </c>
      <c r="E33">
        <v>2.149</v>
      </c>
      <c r="F33">
        <v>-3.2109999999999999</v>
      </c>
      <c r="G33">
        <v>-167</v>
      </c>
      <c r="H33">
        <v>22</v>
      </c>
      <c r="I33" s="8">
        <f t="shared" si="0"/>
        <v>-73.852999999999994</v>
      </c>
      <c r="K33" t="s">
        <v>39</v>
      </c>
      <c r="L33">
        <v>0</v>
      </c>
      <c r="M33">
        <v>0.05</v>
      </c>
      <c r="N33">
        <v>-0.29799999999999999</v>
      </c>
      <c r="O33">
        <v>6.84</v>
      </c>
      <c r="P33">
        <v>-4.351</v>
      </c>
      <c r="Q33">
        <v>-16</v>
      </c>
      <c r="R33">
        <v>9</v>
      </c>
      <c r="S33" s="8">
        <f t="shared" si="1"/>
        <v>-52.212000000000003</v>
      </c>
      <c r="U33" t="s">
        <v>40</v>
      </c>
      <c r="V33">
        <v>1</v>
      </c>
      <c r="W33">
        <v>0.05</v>
      </c>
      <c r="X33">
        <v>-0.02</v>
      </c>
      <c r="Y33">
        <v>0.49099999999999999</v>
      </c>
      <c r="Z33">
        <v>-4.0730000000000004</v>
      </c>
      <c r="AA33">
        <v>-37</v>
      </c>
      <c r="AB33">
        <v>11</v>
      </c>
      <c r="AC33" s="8">
        <f t="shared" si="2"/>
        <v>-44.803000000000004</v>
      </c>
    </row>
    <row r="34" spans="1:29" x14ac:dyDescent="0.25">
      <c r="A34" t="s">
        <v>39</v>
      </c>
      <c r="B34">
        <v>0</v>
      </c>
      <c r="C34">
        <v>0.05</v>
      </c>
      <c r="D34">
        <v>0.16700000000000001</v>
      </c>
      <c r="E34">
        <v>3.4689999999999999</v>
      </c>
      <c r="F34">
        <v>4.8170000000000002</v>
      </c>
      <c r="G34">
        <v>47</v>
      </c>
      <c r="H34">
        <v>19</v>
      </c>
      <c r="I34" s="8">
        <f t="shared" si="0"/>
        <v>110.791</v>
      </c>
      <c r="K34" t="s">
        <v>40</v>
      </c>
      <c r="L34">
        <v>1</v>
      </c>
      <c r="M34">
        <v>0.05</v>
      </c>
      <c r="N34">
        <v>-0.113</v>
      </c>
      <c r="O34">
        <v>1.587</v>
      </c>
      <c r="P34">
        <v>-7.12</v>
      </c>
      <c r="Q34">
        <v>-60</v>
      </c>
      <c r="R34">
        <v>12</v>
      </c>
      <c r="S34" s="8">
        <f t="shared" si="1"/>
        <v>-85.44</v>
      </c>
      <c r="U34" t="s">
        <v>41</v>
      </c>
      <c r="V34">
        <v>0</v>
      </c>
      <c r="W34">
        <v>0.05</v>
      </c>
      <c r="X34">
        <v>2E-3</v>
      </c>
      <c r="Y34">
        <v>5.2999999999999999E-2</v>
      </c>
      <c r="Z34">
        <v>3.145</v>
      </c>
      <c r="AA34">
        <v>7</v>
      </c>
      <c r="AB34">
        <v>11</v>
      </c>
      <c r="AC34" s="8">
        <f t="shared" si="2"/>
        <v>34.594999999999999</v>
      </c>
    </row>
    <row r="35" spans="1:29" x14ac:dyDescent="0.25">
      <c r="A35" t="s">
        <v>40</v>
      </c>
      <c r="B35">
        <v>1</v>
      </c>
      <c r="C35">
        <v>0.05</v>
      </c>
      <c r="D35">
        <v>-4.8000000000000001E-2</v>
      </c>
      <c r="E35">
        <v>1.2290000000000001</v>
      </c>
      <c r="F35">
        <v>-3.8929999999999998</v>
      </c>
      <c r="G35">
        <v>-213</v>
      </c>
      <c r="H35">
        <v>23</v>
      </c>
      <c r="I35" s="8">
        <f t="shared" si="0"/>
        <v>-89.539000000000001</v>
      </c>
      <c r="K35" t="s">
        <v>41</v>
      </c>
      <c r="L35">
        <v>1</v>
      </c>
      <c r="M35">
        <v>0.05</v>
      </c>
      <c r="N35">
        <v>-2.9000000000000001E-2</v>
      </c>
      <c r="O35">
        <v>0.32800000000000001</v>
      </c>
      <c r="P35">
        <v>-8.7309999999999999</v>
      </c>
      <c r="Q35">
        <v>-56</v>
      </c>
      <c r="R35">
        <v>12</v>
      </c>
      <c r="S35" s="8">
        <f t="shared" si="1"/>
        <v>-104.77199999999999</v>
      </c>
      <c r="U35" t="s">
        <v>42</v>
      </c>
      <c r="V35">
        <v>0</v>
      </c>
      <c r="W35">
        <v>0.05</v>
      </c>
      <c r="X35">
        <v>-1.2E-2</v>
      </c>
      <c r="Y35">
        <v>0.39700000000000002</v>
      </c>
      <c r="Z35">
        <v>-3.0230000000000001</v>
      </c>
      <c r="AA35">
        <v>-22</v>
      </c>
      <c r="AB35">
        <v>11</v>
      </c>
      <c r="AC35" s="8">
        <f t="shared" si="2"/>
        <v>-33.253</v>
      </c>
    </row>
    <row r="36" spans="1:29" x14ac:dyDescent="0.25">
      <c r="A36" t="s">
        <v>41</v>
      </c>
      <c r="B36">
        <v>1</v>
      </c>
      <c r="C36">
        <v>0.05</v>
      </c>
      <c r="D36">
        <v>-8.0000000000000002E-3</v>
      </c>
      <c r="E36">
        <v>0.192</v>
      </c>
      <c r="F36">
        <v>-4.0670000000000002</v>
      </c>
      <c r="G36">
        <v>-143</v>
      </c>
      <c r="H36">
        <v>23</v>
      </c>
      <c r="I36" s="8">
        <f t="shared" si="0"/>
        <v>-93.540999999999997</v>
      </c>
      <c r="K36" t="s">
        <v>42</v>
      </c>
      <c r="L36">
        <v>1</v>
      </c>
      <c r="M36">
        <v>0.05</v>
      </c>
      <c r="N36">
        <v>-0.214</v>
      </c>
      <c r="O36">
        <v>2.4900000000000002</v>
      </c>
      <c r="P36">
        <v>-8.5939999999999994</v>
      </c>
      <c r="Q36">
        <v>-60</v>
      </c>
      <c r="R36">
        <v>12</v>
      </c>
      <c r="S36" s="8">
        <f t="shared" si="1"/>
        <v>-103.12799999999999</v>
      </c>
      <c r="U36" t="s">
        <v>43</v>
      </c>
      <c r="V36">
        <v>1</v>
      </c>
      <c r="W36">
        <v>0.05</v>
      </c>
      <c r="X36">
        <v>-4.2000000000000003E-2</v>
      </c>
      <c r="Y36">
        <v>0.55300000000000005</v>
      </c>
      <c r="Z36">
        <v>-7.5529999999999999</v>
      </c>
      <c r="AA36">
        <v>-31</v>
      </c>
      <c r="AB36">
        <v>11</v>
      </c>
      <c r="AC36" s="8">
        <f t="shared" si="2"/>
        <v>-83.082999999999998</v>
      </c>
    </row>
    <row r="37" spans="1:29" x14ac:dyDescent="0.25">
      <c r="A37" t="s">
        <v>42</v>
      </c>
      <c r="B37">
        <v>1</v>
      </c>
      <c r="C37">
        <v>0.05</v>
      </c>
      <c r="D37">
        <v>-7.1999999999999995E-2</v>
      </c>
      <c r="E37">
        <v>1.597</v>
      </c>
      <c r="F37">
        <v>-4.5149999999999997</v>
      </c>
      <c r="G37">
        <v>-202</v>
      </c>
      <c r="H37">
        <v>23</v>
      </c>
      <c r="I37" s="8">
        <f t="shared" si="0"/>
        <v>-103.845</v>
      </c>
      <c r="K37" t="s">
        <v>43</v>
      </c>
      <c r="L37">
        <v>1</v>
      </c>
      <c r="M37">
        <v>0.05</v>
      </c>
      <c r="N37">
        <v>-0.125</v>
      </c>
      <c r="O37">
        <v>2.0270000000000001</v>
      </c>
      <c r="P37">
        <v>-6.1520000000000001</v>
      </c>
      <c r="Q37">
        <v>-46</v>
      </c>
      <c r="R37">
        <v>12</v>
      </c>
      <c r="S37" s="8">
        <f t="shared" si="1"/>
        <v>-73.823999999999998</v>
      </c>
      <c r="U37" t="s">
        <v>72</v>
      </c>
      <c r="V37">
        <v>0</v>
      </c>
      <c r="W37">
        <v>0.05</v>
      </c>
      <c r="X37">
        <v>-2.4E-2</v>
      </c>
      <c r="Y37">
        <v>0.72199999999999998</v>
      </c>
      <c r="Z37">
        <v>-3.3239999999999998</v>
      </c>
      <c r="AA37">
        <v>-19</v>
      </c>
      <c r="AB37">
        <v>11</v>
      </c>
      <c r="AC37" s="8">
        <f t="shared" si="2"/>
        <v>-36.564</v>
      </c>
    </row>
    <row r="38" spans="1:29" x14ac:dyDescent="0.25">
      <c r="A38" t="s">
        <v>43</v>
      </c>
      <c r="B38">
        <v>1</v>
      </c>
      <c r="C38">
        <v>0.05</v>
      </c>
      <c r="D38">
        <v>-9.0999999999999998E-2</v>
      </c>
      <c r="E38">
        <v>1.7909999999999999</v>
      </c>
      <c r="F38">
        <v>-5.0730000000000004</v>
      </c>
      <c r="G38">
        <v>-209</v>
      </c>
      <c r="H38">
        <v>23</v>
      </c>
      <c r="I38" s="8">
        <f t="shared" si="0"/>
        <v>-116.679</v>
      </c>
      <c r="K38" t="s">
        <v>44</v>
      </c>
      <c r="L38">
        <v>0</v>
      </c>
      <c r="M38">
        <v>0.05</v>
      </c>
      <c r="N38">
        <v>-5.5E-2</v>
      </c>
      <c r="O38">
        <v>1.788</v>
      </c>
      <c r="P38">
        <v>-3.0539999999999998</v>
      </c>
      <c r="Q38">
        <v>-11</v>
      </c>
      <c r="R38">
        <v>10</v>
      </c>
      <c r="S38" s="8">
        <f t="shared" si="1"/>
        <v>-36.647999999999996</v>
      </c>
      <c r="U38" t="s">
        <v>73</v>
      </c>
      <c r="V38">
        <v>1</v>
      </c>
      <c r="W38">
        <v>0.05</v>
      </c>
      <c r="X38">
        <v>-7.0000000000000007E-2</v>
      </c>
      <c r="Y38">
        <v>1.2709999999999999</v>
      </c>
      <c r="Z38">
        <v>-5.49</v>
      </c>
      <c r="AA38">
        <v>-29</v>
      </c>
      <c r="AB38">
        <v>11</v>
      </c>
      <c r="AC38" s="8">
        <f t="shared" si="2"/>
        <v>-60.39</v>
      </c>
    </row>
    <row r="39" spans="1:29" x14ac:dyDescent="0.25">
      <c r="K39" t="s">
        <v>45</v>
      </c>
      <c r="L39">
        <v>1</v>
      </c>
      <c r="M39">
        <v>0.05</v>
      </c>
      <c r="N39">
        <v>-0.22800000000000001</v>
      </c>
      <c r="O39">
        <v>2.8119999999999998</v>
      </c>
      <c r="P39">
        <v>-8.1080000000000005</v>
      </c>
      <c r="Q39">
        <v>-33</v>
      </c>
      <c r="R39">
        <v>11</v>
      </c>
      <c r="S39" s="8">
        <f t="shared" si="1"/>
        <v>-97.296000000000006</v>
      </c>
      <c r="U39" t="s">
        <v>46</v>
      </c>
      <c r="V39">
        <v>0</v>
      </c>
      <c r="W39">
        <v>0.05</v>
      </c>
      <c r="X39">
        <v>6.0000000000000001E-3</v>
      </c>
      <c r="Y39">
        <v>0.375</v>
      </c>
      <c r="Z39">
        <v>1.4850000000000001</v>
      </c>
      <c r="AA39">
        <v>12</v>
      </c>
      <c r="AB39">
        <v>11</v>
      </c>
      <c r="AC39" s="8">
        <f t="shared" si="2"/>
        <v>16.335000000000001</v>
      </c>
    </row>
    <row r="40" spans="1:29" x14ac:dyDescent="0.25">
      <c r="K40" t="s">
        <v>56</v>
      </c>
      <c r="L40">
        <v>1</v>
      </c>
      <c r="M40">
        <v>0.05</v>
      </c>
      <c r="N40">
        <v>-8.4000000000000005E-2</v>
      </c>
      <c r="O40">
        <v>1.363</v>
      </c>
      <c r="P40">
        <v>-6.1630000000000003</v>
      </c>
      <c r="Q40">
        <v>-31</v>
      </c>
      <c r="R40">
        <v>10</v>
      </c>
      <c r="S40" s="8">
        <f t="shared" si="1"/>
        <v>-73.956000000000003</v>
      </c>
      <c r="U40" t="s">
        <v>47</v>
      </c>
      <c r="V40">
        <v>1</v>
      </c>
      <c r="W40">
        <v>0.05</v>
      </c>
      <c r="X40">
        <v>-0.252</v>
      </c>
      <c r="Y40">
        <v>2.6789999999999998</v>
      </c>
      <c r="Z40">
        <v>-9.3940000000000001</v>
      </c>
      <c r="AA40">
        <v>-43</v>
      </c>
      <c r="AB40">
        <v>11</v>
      </c>
      <c r="AC40" s="8">
        <f t="shared" si="2"/>
        <v>-103.334</v>
      </c>
    </row>
    <row r="41" spans="1:29" x14ac:dyDescent="0.25">
      <c r="K41" t="s">
        <v>57</v>
      </c>
      <c r="L41">
        <v>1</v>
      </c>
      <c r="M41">
        <v>0.05</v>
      </c>
      <c r="N41">
        <v>-0.111</v>
      </c>
      <c r="O41">
        <v>1.502</v>
      </c>
      <c r="P41">
        <v>-7.39</v>
      </c>
      <c r="Q41">
        <v>-31</v>
      </c>
      <c r="R41">
        <v>10</v>
      </c>
      <c r="S41" s="8">
        <f t="shared" si="1"/>
        <v>-88.679999999999993</v>
      </c>
      <c r="U41" t="s">
        <v>48</v>
      </c>
      <c r="V41">
        <v>1</v>
      </c>
      <c r="W41">
        <v>0.05</v>
      </c>
      <c r="X41">
        <v>-2.5000000000000001E-2</v>
      </c>
      <c r="Y41">
        <v>0.42499999999999999</v>
      </c>
      <c r="Z41">
        <v>-5.8819999999999997</v>
      </c>
      <c r="AA41">
        <v>-29</v>
      </c>
      <c r="AB41">
        <v>11</v>
      </c>
      <c r="AC41" s="8">
        <f t="shared" si="2"/>
        <v>-64.701999999999998</v>
      </c>
    </row>
    <row r="42" spans="1:29" x14ac:dyDescent="0.25">
      <c r="K42" t="s">
        <v>58</v>
      </c>
      <c r="L42">
        <v>1</v>
      </c>
      <c r="M42">
        <v>0.05</v>
      </c>
      <c r="N42">
        <v>-5.2999999999999999E-2</v>
      </c>
      <c r="O42">
        <v>0.76700000000000002</v>
      </c>
      <c r="P42">
        <v>-6.9569999999999999</v>
      </c>
      <c r="Q42">
        <v>-33</v>
      </c>
      <c r="R42">
        <v>10</v>
      </c>
      <c r="S42" s="8">
        <f t="shared" si="1"/>
        <v>-83.483999999999995</v>
      </c>
      <c r="U42" t="s">
        <v>49</v>
      </c>
      <c r="V42">
        <v>0</v>
      </c>
      <c r="W42">
        <v>0.05</v>
      </c>
      <c r="X42">
        <v>-1.0999999999999999E-2</v>
      </c>
      <c r="Y42">
        <v>0.32600000000000001</v>
      </c>
      <c r="Z42">
        <v>-3.431</v>
      </c>
      <c r="AA42">
        <v>-17</v>
      </c>
      <c r="AB42">
        <v>11</v>
      </c>
      <c r="AC42" s="8">
        <f t="shared" si="2"/>
        <v>-37.741</v>
      </c>
    </row>
    <row r="43" spans="1:29" x14ac:dyDescent="0.25">
      <c r="K43" t="s">
        <v>59</v>
      </c>
      <c r="L43">
        <v>0</v>
      </c>
      <c r="M43">
        <v>0.05</v>
      </c>
      <c r="N43">
        <v>-0.14899999999999999</v>
      </c>
      <c r="O43">
        <v>2.3450000000000002</v>
      </c>
      <c r="P43">
        <v>-6.359</v>
      </c>
      <c r="Q43">
        <v>-16</v>
      </c>
      <c r="R43">
        <v>9</v>
      </c>
      <c r="S43" s="8">
        <f t="shared" si="1"/>
        <v>-76.307999999999993</v>
      </c>
      <c r="U43" t="s">
        <v>50</v>
      </c>
      <c r="V43">
        <v>1</v>
      </c>
      <c r="W43">
        <v>0.05</v>
      </c>
      <c r="X43">
        <v>-5.7000000000000002E-2</v>
      </c>
      <c r="Y43">
        <v>0.68899999999999995</v>
      </c>
      <c r="Z43">
        <v>-8.2729999999999997</v>
      </c>
      <c r="AA43">
        <v>-43</v>
      </c>
      <c r="AB43">
        <v>11</v>
      </c>
      <c r="AC43" s="8">
        <f t="shared" si="2"/>
        <v>-91.003</v>
      </c>
    </row>
    <row r="44" spans="1:29" x14ac:dyDescent="0.25">
      <c r="K44" t="s">
        <v>60</v>
      </c>
      <c r="L44">
        <v>1</v>
      </c>
      <c r="M44">
        <v>0.05</v>
      </c>
      <c r="N44">
        <v>-0.16900000000000001</v>
      </c>
      <c r="O44">
        <v>2.1139999999999999</v>
      </c>
      <c r="P44">
        <v>-7.9939999999999998</v>
      </c>
      <c r="Q44">
        <v>-30</v>
      </c>
      <c r="R44">
        <v>9</v>
      </c>
      <c r="S44" s="8">
        <f t="shared" si="1"/>
        <v>-95.927999999999997</v>
      </c>
      <c r="U44" t="s">
        <v>51</v>
      </c>
      <c r="V44">
        <v>1</v>
      </c>
      <c r="W44">
        <v>0.05</v>
      </c>
      <c r="X44">
        <v>-0.05</v>
      </c>
      <c r="Y44">
        <v>0.61299999999999999</v>
      </c>
      <c r="Z44">
        <v>-8.157</v>
      </c>
      <c r="AA44">
        <v>-41</v>
      </c>
      <c r="AB44">
        <v>11</v>
      </c>
      <c r="AC44" s="8">
        <f t="shared" si="2"/>
        <v>-89.727000000000004</v>
      </c>
    </row>
    <row r="45" spans="1:29" x14ac:dyDescent="0.25">
      <c r="K45" t="s">
        <v>61</v>
      </c>
      <c r="L45">
        <v>1</v>
      </c>
      <c r="M45">
        <v>0.05</v>
      </c>
      <c r="N45">
        <v>-0.14000000000000001</v>
      </c>
      <c r="O45">
        <v>1.748</v>
      </c>
      <c r="P45">
        <v>-8.0329999999999995</v>
      </c>
      <c r="Q45">
        <v>-34</v>
      </c>
      <c r="R45">
        <v>9</v>
      </c>
      <c r="S45" s="8">
        <f t="shared" si="1"/>
        <v>-96.395999999999987</v>
      </c>
      <c r="U45" t="s">
        <v>52</v>
      </c>
      <c r="V45">
        <v>0</v>
      </c>
      <c r="W45">
        <v>0.05</v>
      </c>
      <c r="X45">
        <v>-5.8999999999999997E-2</v>
      </c>
      <c r="Y45">
        <v>0.78</v>
      </c>
      <c r="Z45">
        <v>-7.5049999999999999</v>
      </c>
      <c r="AA45">
        <v>-21</v>
      </c>
      <c r="AB45">
        <v>11</v>
      </c>
      <c r="AC45" s="8">
        <f t="shared" si="2"/>
        <v>-82.554999999999993</v>
      </c>
    </row>
    <row r="46" spans="1:29" x14ac:dyDescent="0.25">
      <c r="K46" t="s">
        <v>68</v>
      </c>
      <c r="L46">
        <v>1</v>
      </c>
      <c r="M46">
        <v>0.05</v>
      </c>
      <c r="N46">
        <v>-6.4000000000000001E-2</v>
      </c>
      <c r="O46">
        <v>1.6080000000000001</v>
      </c>
      <c r="P46">
        <v>-3.9569999999999999</v>
      </c>
      <c r="Q46">
        <v>-23</v>
      </c>
      <c r="R46">
        <v>10</v>
      </c>
      <c r="S46" s="8">
        <f t="shared" si="1"/>
        <v>-47.483999999999995</v>
      </c>
      <c r="U46" t="s">
        <v>53</v>
      </c>
      <c r="V46">
        <v>1</v>
      </c>
      <c r="W46">
        <v>0.05</v>
      </c>
      <c r="X46">
        <v>-3.7999999999999999E-2</v>
      </c>
      <c r="Y46">
        <v>0.68700000000000006</v>
      </c>
      <c r="Z46">
        <v>-5.6040000000000001</v>
      </c>
      <c r="AA46">
        <v>-37</v>
      </c>
      <c r="AB46">
        <v>11</v>
      </c>
      <c r="AC46" s="8">
        <f t="shared" si="2"/>
        <v>-61.643999999999998</v>
      </c>
    </row>
    <row r="47" spans="1:29" x14ac:dyDescent="0.25">
      <c r="K47" t="s">
        <v>70</v>
      </c>
      <c r="L47">
        <v>1</v>
      </c>
      <c r="M47">
        <v>0.05</v>
      </c>
      <c r="N47">
        <v>-8.4000000000000005E-2</v>
      </c>
      <c r="O47">
        <v>1.45</v>
      </c>
      <c r="P47">
        <v>-5.7930000000000001</v>
      </c>
      <c r="Q47">
        <v>-52</v>
      </c>
      <c r="R47">
        <v>12</v>
      </c>
      <c r="S47" s="8">
        <f t="shared" si="1"/>
        <v>-69.516000000000005</v>
      </c>
      <c r="U47" t="s">
        <v>54</v>
      </c>
      <c r="V47">
        <v>1</v>
      </c>
      <c r="W47">
        <v>0.05</v>
      </c>
      <c r="X47">
        <v>-0.16300000000000001</v>
      </c>
      <c r="Y47">
        <v>1.6659999999999999</v>
      </c>
      <c r="Z47">
        <v>-9.8109999999999999</v>
      </c>
      <c r="AA47">
        <v>-40</v>
      </c>
      <c r="AB47">
        <v>11</v>
      </c>
      <c r="AC47" s="8">
        <f t="shared" si="2"/>
        <v>-107.92099999999999</v>
      </c>
    </row>
    <row r="48" spans="1:29" x14ac:dyDescent="0.25">
      <c r="K48" t="s">
        <v>71</v>
      </c>
      <c r="L48">
        <v>1</v>
      </c>
      <c r="M48">
        <v>0.05</v>
      </c>
      <c r="N48">
        <v>-9.9000000000000005E-2</v>
      </c>
      <c r="O48">
        <v>1.121</v>
      </c>
      <c r="P48">
        <v>-8.8309999999999995</v>
      </c>
      <c r="Q48">
        <v>-50</v>
      </c>
      <c r="R48">
        <v>11</v>
      </c>
      <c r="S48" s="8">
        <f t="shared" si="1"/>
        <v>-105.97199999999999</v>
      </c>
      <c r="U48" t="s">
        <v>55</v>
      </c>
      <c r="V48">
        <v>0</v>
      </c>
      <c r="W48">
        <v>0.05</v>
      </c>
      <c r="X48">
        <v>3.0000000000000001E-3</v>
      </c>
      <c r="Y48">
        <v>0.21099999999999999</v>
      </c>
      <c r="Z48">
        <v>1.327</v>
      </c>
      <c r="AA48">
        <v>8</v>
      </c>
      <c r="AB48">
        <v>10</v>
      </c>
      <c r="AC48" s="8">
        <f t="shared" si="2"/>
        <v>14.597</v>
      </c>
    </row>
    <row r="49" spans="21:29" x14ac:dyDescent="0.25">
      <c r="U49" t="s">
        <v>62</v>
      </c>
      <c r="V49">
        <v>1</v>
      </c>
      <c r="W49">
        <v>0.05</v>
      </c>
      <c r="X49">
        <v>-0.126</v>
      </c>
      <c r="Y49">
        <v>1.786</v>
      </c>
      <c r="Z49">
        <v>-7.0549999999999997</v>
      </c>
      <c r="AA49">
        <v>-37</v>
      </c>
      <c r="AB49">
        <v>11</v>
      </c>
      <c r="AC49" s="8">
        <f t="shared" si="2"/>
        <v>-77.60499999999999</v>
      </c>
    </row>
    <row r="50" spans="21:29" x14ac:dyDescent="0.25">
      <c r="U50" t="s">
        <v>63</v>
      </c>
      <c r="V50">
        <v>1</v>
      </c>
      <c r="W50">
        <v>0.05</v>
      </c>
      <c r="X50">
        <v>-0.104</v>
      </c>
      <c r="Y50">
        <v>1.7390000000000001</v>
      </c>
      <c r="Z50">
        <v>-5.9740000000000002</v>
      </c>
      <c r="AA50">
        <v>-27</v>
      </c>
      <c r="AB50">
        <v>10</v>
      </c>
      <c r="AC50" s="8">
        <f t="shared" si="2"/>
        <v>-65.713999999999999</v>
      </c>
    </row>
    <row r="51" spans="21:29" x14ac:dyDescent="0.25">
      <c r="U51" t="s">
        <v>64</v>
      </c>
      <c r="V51">
        <v>0</v>
      </c>
      <c r="W51">
        <v>0.05</v>
      </c>
      <c r="X51">
        <v>1.4999999999999999E-2</v>
      </c>
      <c r="Y51">
        <v>1.571</v>
      </c>
      <c r="Z51">
        <v>0.96899999999999997</v>
      </c>
      <c r="AA51">
        <v>5</v>
      </c>
      <c r="AB51">
        <v>11</v>
      </c>
      <c r="AC51" s="8">
        <f t="shared" si="2"/>
        <v>10.658999999999999</v>
      </c>
    </row>
    <row r="52" spans="21:29" x14ac:dyDescent="0.25">
      <c r="U52" t="s">
        <v>65</v>
      </c>
      <c r="V52">
        <v>0</v>
      </c>
      <c r="W52">
        <v>0.05</v>
      </c>
      <c r="X52">
        <v>-0.03</v>
      </c>
      <c r="Y52">
        <v>0.61299999999999999</v>
      </c>
      <c r="Z52">
        <v>-4.9139999999999997</v>
      </c>
      <c r="AA52">
        <v>-11</v>
      </c>
      <c r="AB52">
        <v>10</v>
      </c>
      <c r="AC52" s="8">
        <f t="shared" si="2"/>
        <v>-54.053999999999995</v>
      </c>
    </row>
    <row r="53" spans="21:29" x14ac:dyDescent="0.25">
      <c r="U53" t="s">
        <v>66</v>
      </c>
      <c r="V53">
        <v>1</v>
      </c>
      <c r="W53">
        <v>0.05</v>
      </c>
      <c r="X53">
        <v>-5.7000000000000002E-2</v>
      </c>
      <c r="Y53">
        <v>1.3879999999999999</v>
      </c>
      <c r="Z53">
        <v>-4.09</v>
      </c>
      <c r="AA53">
        <v>-37</v>
      </c>
      <c r="AB53">
        <v>11</v>
      </c>
      <c r="AC53" s="8">
        <f t="shared" si="2"/>
        <v>-44.989999999999995</v>
      </c>
    </row>
    <row r="54" spans="21:29" x14ac:dyDescent="0.25">
      <c r="U54" t="s">
        <v>67</v>
      </c>
      <c r="V54">
        <v>1</v>
      </c>
      <c r="W54">
        <v>0.05</v>
      </c>
      <c r="X54">
        <v>-2.4E-2</v>
      </c>
      <c r="Y54">
        <v>0.73499999999999999</v>
      </c>
      <c r="Z54">
        <v>-3.2370000000000001</v>
      </c>
      <c r="AA54">
        <v>-39</v>
      </c>
      <c r="AB54">
        <v>11</v>
      </c>
      <c r="AC54" s="8">
        <f t="shared" si="2"/>
        <v>-35.606999999999999</v>
      </c>
    </row>
    <row r="55" spans="21:29" x14ac:dyDescent="0.25">
      <c r="U55" t="s">
        <v>69</v>
      </c>
      <c r="V55">
        <v>0</v>
      </c>
      <c r="W55">
        <v>0.05</v>
      </c>
      <c r="X55">
        <v>-1.7000000000000001E-2</v>
      </c>
      <c r="Y55">
        <v>0.318</v>
      </c>
      <c r="Z55">
        <v>-5.5030000000000001</v>
      </c>
      <c r="AA55">
        <v>-7</v>
      </c>
      <c r="AB55">
        <v>10</v>
      </c>
      <c r="AC55" s="8">
        <f t="shared" si="2"/>
        <v>-60.533000000000001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zoomScale="70" zoomScaleNormal="70" workbookViewId="0">
      <selection activeCell="AE3" sqref="AE3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90</v>
      </c>
      <c r="B1" s="15"/>
      <c r="C1" s="15"/>
      <c r="D1" s="15"/>
      <c r="E1" s="15"/>
      <c r="F1" s="15"/>
      <c r="G1" s="15"/>
      <c r="H1" s="15"/>
      <c r="I1" s="15"/>
      <c r="K1" s="16" t="s">
        <v>89</v>
      </c>
      <c r="L1" s="16"/>
      <c r="M1" s="16"/>
      <c r="N1" s="16"/>
      <c r="O1" s="16"/>
      <c r="P1" s="16"/>
      <c r="Q1" s="16"/>
      <c r="R1" s="16"/>
      <c r="S1" s="16"/>
      <c r="U1" s="17" t="s">
        <v>88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192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-4.5999999999999999E-2</v>
      </c>
      <c r="E3">
        <v>1.405</v>
      </c>
      <c r="F3">
        <v>-3.2450000000000001</v>
      </c>
      <c r="G3">
        <v>-187</v>
      </c>
      <c r="H3">
        <v>23</v>
      </c>
      <c r="I3" s="8">
        <f>+F3*23</f>
        <v>-74.635000000000005</v>
      </c>
      <c r="K3" t="s">
        <v>10</v>
      </c>
      <c r="L3">
        <v>1</v>
      </c>
      <c r="M3">
        <v>0.05</v>
      </c>
      <c r="N3">
        <v>-0.127</v>
      </c>
      <c r="O3">
        <v>1.863</v>
      </c>
      <c r="P3">
        <v>-6.8</v>
      </c>
      <c r="Q3">
        <v>-56</v>
      </c>
      <c r="R3">
        <v>12</v>
      </c>
      <c r="S3" s="8">
        <f>+P3*12</f>
        <v>-81.599999999999994</v>
      </c>
      <c r="U3" t="s">
        <v>10</v>
      </c>
      <c r="V3">
        <v>1</v>
      </c>
      <c r="W3">
        <v>0.05</v>
      </c>
      <c r="X3">
        <v>-2.8000000000000001E-2</v>
      </c>
      <c r="Y3">
        <v>0.78700000000000003</v>
      </c>
      <c r="Z3">
        <v>-3.5739999999999998</v>
      </c>
      <c r="AA3">
        <v>-33</v>
      </c>
      <c r="AB3">
        <v>11</v>
      </c>
      <c r="AC3" s="8">
        <f>+Z3*11</f>
        <v>-39.314</v>
      </c>
      <c r="AE3" s="2" t="s">
        <v>80</v>
      </c>
      <c r="AF3" s="2">
        <f>+COUNTA(A3:A38)</f>
        <v>23</v>
      </c>
      <c r="AG3" s="2">
        <f>+COUNTA(K3:K48)</f>
        <v>38</v>
      </c>
      <c r="AH3" s="2">
        <f>+COUNTA(U3:U55)</f>
        <v>38</v>
      </c>
    </row>
    <row r="4" spans="1:34" x14ac:dyDescent="0.25">
      <c r="A4" t="s">
        <v>12</v>
      </c>
      <c r="B4">
        <v>1</v>
      </c>
      <c r="C4">
        <v>0.05</v>
      </c>
      <c r="D4">
        <v>-6.6000000000000003E-2</v>
      </c>
      <c r="E4">
        <v>2.101</v>
      </c>
      <c r="F4">
        <v>-3.141</v>
      </c>
      <c r="G4">
        <v>-103</v>
      </c>
      <c r="H4">
        <v>18</v>
      </c>
      <c r="I4" s="8">
        <f t="shared" ref="I4:I25" si="0">+F4*23</f>
        <v>-72.242999999999995</v>
      </c>
      <c r="K4" t="s">
        <v>18</v>
      </c>
      <c r="L4">
        <v>1</v>
      </c>
      <c r="M4">
        <v>0.05</v>
      </c>
      <c r="N4">
        <v>-8.2000000000000003E-2</v>
      </c>
      <c r="O4">
        <v>1.6240000000000001</v>
      </c>
      <c r="P4">
        <v>-5.0419999999999998</v>
      </c>
      <c r="Q4">
        <v>-56</v>
      </c>
      <c r="R4">
        <v>12</v>
      </c>
      <c r="S4" s="8">
        <f t="shared" ref="S4:S40" si="1">+P4*12</f>
        <v>-60.503999999999998</v>
      </c>
      <c r="U4" t="s">
        <v>18</v>
      </c>
      <c r="V4">
        <v>1</v>
      </c>
      <c r="W4">
        <v>0.05</v>
      </c>
      <c r="X4">
        <v>-2.4E-2</v>
      </c>
      <c r="Y4">
        <v>0.78600000000000003</v>
      </c>
      <c r="Z4">
        <v>-2.988</v>
      </c>
      <c r="AA4">
        <v>-31</v>
      </c>
      <c r="AB4">
        <v>11</v>
      </c>
      <c r="AC4" s="8">
        <f t="shared" ref="AC4:AC40" si="2">+Z4*11</f>
        <v>-32.868000000000002</v>
      </c>
      <c r="AE4" s="2" t="s">
        <v>85</v>
      </c>
      <c r="AF4" s="6">
        <f>+AVERAGE(I3:I38)</f>
        <v>-61.396000000000001</v>
      </c>
      <c r="AG4" s="6">
        <f>+AVERAGE(S3:S48)</f>
        <v>-52.446631578947375</v>
      </c>
      <c r="AH4" s="6">
        <f>+AVERAGE(AC3:AC55)</f>
        <v>-35.439684210526323</v>
      </c>
    </row>
    <row r="5" spans="1:34" x14ac:dyDescent="0.25">
      <c r="A5" t="s">
        <v>13</v>
      </c>
      <c r="B5">
        <v>1</v>
      </c>
      <c r="C5">
        <v>0.05</v>
      </c>
      <c r="D5">
        <v>-7.2999999999999995E-2</v>
      </c>
      <c r="E5">
        <v>2.3069999999999999</v>
      </c>
      <c r="F5">
        <v>-3.1850000000000001</v>
      </c>
      <c r="G5">
        <v>-115</v>
      </c>
      <c r="H5">
        <v>18</v>
      </c>
      <c r="I5" s="8">
        <f t="shared" si="0"/>
        <v>-73.254999999999995</v>
      </c>
      <c r="K5" t="s">
        <v>20</v>
      </c>
      <c r="L5">
        <v>1</v>
      </c>
      <c r="M5">
        <v>0.05</v>
      </c>
      <c r="N5">
        <v>-0.09</v>
      </c>
      <c r="O5">
        <v>1.7290000000000001</v>
      </c>
      <c r="P5">
        <v>-5.1950000000000003</v>
      </c>
      <c r="Q5">
        <v>-58</v>
      </c>
      <c r="R5">
        <v>12</v>
      </c>
      <c r="S5" s="8">
        <f t="shared" si="1"/>
        <v>-62.34</v>
      </c>
      <c r="U5" t="s">
        <v>20</v>
      </c>
      <c r="V5">
        <v>0</v>
      </c>
      <c r="W5">
        <v>0.05</v>
      </c>
      <c r="X5">
        <v>-2.4E-2</v>
      </c>
      <c r="Y5">
        <v>0.83699999999999997</v>
      </c>
      <c r="Z5">
        <v>-2.8380000000000001</v>
      </c>
      <c r="AA5">
        <v>-22</v>
      </c>
      <c r="AB5">
        <v>11</v>
      </c>
      <c r="AC5" s="8">
        <f t="shared" si="2"/>
        <v>-31.218</v>
      </c>
      <c r="AE5" s="2" t="s">
        <v>86</v>
      </c>
      <c r="AF5" s="7">
        <f>+STDEV(I3:I38)</f>
        <v>18.247848936742674</v>
      </c>
      <c r="AG5" s="7">
        <f>+STDEV(S3:S48)</f>
        <v>19.838555816581618</v>
      </c>
      <c r="AH5" s="7">
        <f>+STDEV(AC3:AC55)</f>
        <v>26.195551169745794</v>
      </c>
    </row>
    <row r="6" spans="1:34" x14ac:dyDescent="0.25">
      <c r="A6" t="s">
        <v>18</v>
      </c>
      <c r="B6">
        <v>1</v>
      </c>
      <c r="C6">
        <v>0.05</v>
      </c>
      <c r="D6">
        <v>-4.4999999999999998E-2</v>
      </c>
      <c r="E6">
        <v>1.4690000000000001</v>
      </c>
      <c r="F6">
        <v>-3.0350000000000001</v>
      </c>
      <c r="G6">
        <v>-207</v>
      </c>
      <c r="H6">
        <v>23</v>
      </c>
      <c r="I6" s="8">
        <f t="shared" si="0"/>
        <v>-69.805000000000007</v>
      </c>
      <c r="K6" t="s">
        <v>91</v>
      </c>
      <c r="L6">
        <v>1</v>
      </c>
      <c r="M6">
        <v>0.05</v>
      </c>
      <c r="N6">
        <v>-2.8000000000000001E-2</v>
      </c>
      <c r="O6">
        <v>0.75</v>
      </c>
      <c r="P6">
        <v>-3.6669999999999998</v>
      </c>
      <c r="Q6">
        <v>-45</v>
      </c>
      <c r="R6">
        <v>12</v>
      </c>
      <c r="S6" s="8">
        <f t="shared" si="1"/>
        <v>-44.003999999999998</v>
      </c>
      <c r="U6" t="s">
        <v>91</v>
      </c>
      <c r="V6">
        <v>1</v>
      </c>
      <c r="W6">
        <v>0.05</v>
      </c>
      <c r="X6">
        <v>-1.4999999999999999E-2</v>
      </c>
      <c r="Y6">
        <v>0.47</v>
      </c>
      <c r="Z6">
        <v>-3.1909999999999998</v>
      </c>
      <c r="AA6">
        <v>-35</v>
      </c>
      <c r="AB6">
        <v>11</v>
      </c>
      <c r="AC6" s="8">
        <f t="shared" si="2"/>
        <v>-35.100999999999999</v>
      </c>
      <c r="AE6" s="2" t="s">
        <v>84</v>
      </c>
      <c r="AF6" s="3">
        <f>+AVERAGE(D3:D38)</f>
        <v>-3.2130434782608706E-2</v>
      </c>
      <c r="AG6" s="3">
        <f>+AVERAGE(N3:N48)</f>
        <v>-5.5447368421052627E-2</v>
      </c>
      <c r="AH6" s="3">
        <f>+AVERAGE(X3:X55)</f>
        <v>-2.6342105263157899E-2</v>
      </c>
    </row>
    <row r="7" spans="1:34" x14ac:dyDescent="0.25">
      <c r="A7" t="s">
        <v>20</v>
      </c>
      <c r="B7">
        <v>1</v>
      </c>
      <c r="C7">
        <v>0.05</v>
      </c>
      <c r="D7">
        <v>-4.1000000000000002E-2</v>
      </c>
      <c r="E7">
        <v>1.4330000000000001</v>
      </c>
      <c r="F7">
        <v>-2.8279999999999998</v>
      </c>
      <c r="G7">
        <v>-190</v>
      </c>
      <c r="H7">
        <v>23</v>
      </c>
      <c r="I7" s="8">
        <f t="shared" si="0"/>
        <v>-65.043999999999997</v>
      </c>
      <c r="K7" t="s">
        <v>22</v>
      </c>
      <c r="L7">
        <v>1</v>
      </c>
      <c r="M7">
        <v>0.05</v>
      </c>
      <c r="N7">
        <v>-4.2000000000000003E-2</v>
      </c>
      <c r="O7">
        <v>1.0660000000000001</v>
      </c>
      <c r="P7">
        <v>-3.8929999999999998</v>
      </c>
      <c r="Q7">
        <v>-46</v>
      </c>
      <c r="R7">
        <v>12</v>
      </c>
      <c r="S7" s="8">
        <f t="shared" si="1"/>
        <v>-46.715999999999994</v>
      </c>
      <c r="U7" t="s">
        <v>22</v>
      </c>
      <c r="V7">
        <v>1</v>
      </c>
      <c r="W7">
        <v>0.05</v>
      </c>
      <c r="X7">
        <v>-2.3E-2</v>
      </c>
      <c r="Y7">
        <v>0.626</v>
      </c>
      <c r="Z7">
        <v>-3.6080000000000001</v>
      </c>
      <c r="AA7">
        <v>-35</v>
      </c>
      <c r="AB7">
        <v>11</v>
      </c>
      <c r="AC7" s="8">
        <f t="shared" si="2"/>
        <v>-39.688000000000002</v>
      </c>
      <c r="AE7" s="2"/>
      <c r="AF7" s="2"/>
      <c r="AG7" s="2"/>
      <c r="AH7" s="2"/>
    </row>
    <row r="8" spans="1:34" x14ac:dyDescent="0.25">
      <c r="A8" t="s">
        <v>91</v>
      </c>
      <c r="B8">
        <v>1</v>
      </c>
      <c r="C8">
        <v>0.05</v>
      </c>
      <c r="D8">
        <v>-1.7999999999999999E-2</v>
      </c>
      <c r="E8">
        <v>0.69</v>
      </c>
      <c r="F8">
        <v>-2.5760000000000001</v>
      </c>
      <c r="G8">
        <v>-195</v>
      </c>
      <c r="H8">
        <v>23</v>
      </c>
      <c r="I8" s="8">
        <f t="shared" si="0"/>
        <v>-59.248000000000005</v>
      </c>
      <c r="K8" t="s">
        <v>23</v>
      </c>
      <c r="L8">
        <v>1</v>
      </c>
      <c r="M8">
        <v>0.05</v>
      </c>
      <c r="N8">
        <v>-6.0999999999999999E-2</v>
      </c>
      <c r="O8">
        <v>1.32</v>
      </c>
      <c r="P8">
        <v>-4.6589999999999998</v>
      </c>
      <c r="Q8">
        <v>-52</v>
      </c>
      <c r="R8">
        <v>12</v>
      </c>
      <c r="S8" s="8">
        <f t="shared" si="1"/>
        <v>-55.908000000000001</v>
      </c>
      <c r="U8" t="s">
        <v>23</v>
      </c>
      <c r="V8">
        <v>1</v>
      </c>
      <c r="W8">
        <v>0.05</v>
      </c>
      <c r="X8">
        <v>-2.8000000000000001E-2</v>
      </c>
      <c r="Y8">
        <v>0.67600000000000005</v>
      </c>
      <c r="Z8">
        <v>-4.1420000000000003</v>
      </c>
      <c r="AA8">
        <v>-36</v>
      </c>
      <c r="AB8">
        <v>11</v>
      </c>
      <c r="AC8" s="8">
        <f t="shared" si="2"/>
        <v>-45.562000000000005</v>
      </c>
      <c r="AE8" s="2" t="s">
        <v>186</v>
      </c>
      <c r="AF8" s="4">
        <f>+COUNTIFS(B3:B69,"1",D3:D69,"&lt;0")/COUNTA(A3:A69)</f>
        <v>0.91304347826086951</v>
      </c>
      <c r="AG8" s="4">
        <f>+COUNTIFS(L3:L69,"1",N3:N69,"&lt;0")/COUNTA(K3:K69)</f>
        <v>0.89473684210526316</v>
      </c>
      <c r="AH8" s="4">
        <f>+COUNTIFS(V3:V69,"1",X3:X69,"&lt;0")/COUNTA(U3:U69)</f>
        <v>0.55263157894736847</v>
      </c>
    </row>
    <row r="9" spans="1:34" x14ac:dyDescent="0.25">
      <c r="A9" t="s">
        <v>22</v>
      </c>
      <c r="B9">
        <v>1</v>
      </c>
      <c r="C9">
        <v>0.05</v>
      </c>
      <c r="D9">
        <v>-2.8000000000000001E-2</v>
      </c>
      <c r="E9">
        <v>0.996</v>
      </c>
      <c r="F9">
        <v>-2.8109999999999999</v>
      </c>
      <c r="G9">
        <v>-195</v>
      </c>
      <c r="H9">
        <v>23</v>
      </c>
      <c r="I9" s="8">
        <f t="shared" si="0"/>
        <v>-64.652999999999992</v>
      </c>
      <c r="K9" t="s">
        <v>24</v>
      </c>
      <c r="L9">
        <v>1</v>
      </c>
      <c r="M9">
        <v>0.05</v>
      </c>
      <c r="N9">
        <v>-2.1000000000000001E-2</v>
      </c>
      <c r="O9">
        <v>0.61199999999999999</v>
      </c>
      <c r="P9">
        <v>-3.4689999999999999</v>
      </c>
      <c r="Q9">
        <v>-42</v>
      </c>
      <c r="R9">
        <v>12</v>
      </c>
      <c r="S9" s="8">
        <f t="shared" si="1"/>
        <v>-41.628</v>
      </c>
      <c r="U9" t="s">
        <v>24</v>
      </c>
      <c r="V9">
        <v>0</v>
      </c>
      <c r="W9">
        <v>0.05</v>
      </c>
      <c r="X9">
        <v>-1.2E-2</v>
      </c>
      <c r="Y9">
        <v>0.371</v>
      </c>
      <c r="Z9">
        <v>-3.1539999999999999</v>
      </c>
      <c r="AA9">
        <v>-25</v>
      </c>
      <c r="AB9">
        <v>11</v>
      </c>
      <c r="AC9" s="8">
        <f t="shared" si="2"/>
        <v>-34.694000000000003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2.6315789473684209E-2</v>
      </c>
    </row>
    <row r="10" spans="1:34" x14ac:dyDescent="0.25">
      <c r="A10" t="s">
        <v>23</v>
      </c>
      <c r="B10">
        <v>1</v>
      </c>
      <c r="C10">
        <v>0.05</v>
      </c>
      <c r="D10">
        <v>-3.9E-2</v>
      </c>
      <c r="E10">
        <v>1.204</v>
      </c>
      <c r="F10">
        <v>-3.2210000000000001</v>
      </c>
      <c r="G10">
        <v>-214</v>
      </c>
      <c r="H10">
        <v>23</v>
      </c>
      <c r="I10" s="8">
        <f t="shared" si="0"/>
        <v>-74.082999999999998</v>
      </c>
      <c r="K10" t="s">
        <v>26</v>
      </c>
      <c r="L10">
        <v>0</v>
      </c>
      <c r="M10">
        <v>0.05</v>
      </c>
      <c r="N10">
        <v>-3.9E-2</v>
      </c>
      <c r="O10">
        <v>2.0430000000000001</v>
      </c>
      <c r="P10">
        <v>-1.9039999999999999</v>
      </c>
      <c r="Q10">
        <v>-14</v>
      </c>
      <c r="R10">
        <v>12</v>
      </c>
      <c r="S10" s="8">
        <f t="shared" si="1"/>
        <v>-22.847999999999999</v>
      </c>
      <c r="U10" t="s">
        <v>26</v>
      </c>
      <c r="V10">
        <v>0</v>
      </c>
      <c r="W10">
        <v>0.05</v>
      </c>
      <c r="X10">
        <v>-3.2000000000000001E-2</v>
      </c>
      <c r="Y10">
        <v>1.446</v>
      </c>
      <c r="Z10">
        <v>-2.2130000000000001</v>
      </c>
      <c r="AA10">
        <v>-21</v>
      </c>
      <c r="AB10">
        <v>11</v>
      </c>
      <c r="AC10" s="8">
        <f t="shared" si="2"/>
        <v>-24.343</v>
      </c>
      <c r="AF10" s="4"/>
      <c r="AG10" s="4"/>
      <c r="AH10" s="4"/>
    </row>
    <row r="11" spans="1:34" x14ac:dyDescent="0.25">
      <c r="A11" t="s">
        <v>24</v>
      </c>
      <c r="B11">
        <v>1</v>
      </c>
      <c r="C11">
        <v>0.05</v>
      </c>
      <c r="D11">
        <v>-1.6E-2</v>
      </c>
      <c r="E11">
        <v>0.59699999999999998</v>
      </c>
      <c r="F11">
        <v>-2.6629999999999998</v>
      </c>
      <c r="G11">
        <v>-191</v>
      </c>
      <c r="H11">
        <v>23</v>
      </c>
      <c r="I11" s="8">
        <f t="shared" si="0"/>
        <v>-61.248999999999995</v>
      </c>
      <c r="K11" t="s">
        <v>27</v>
      </c>
      <c r="L11">
        <v>0</v>
      </c>
      <c r="M11">
        <v>0.05</v>
      </c>
      <c r="N11">
        <v>-4.0000000000000001E-3</v>
      </c>
      <c r="O11">
        <v>0.67100000000000004</v>
      </c>
      <c r="P11">
        <v>-0.54600000000000004</v>
      </c>
      <c r="Q11">
        <v>-4</v>
      </c>
      <c r="R11">
        <v>9</v>
      </c>
      <c r="S11" s="8">
        <f t="shared" si="1"/>
        <v>-6.5520000000000005</v>
      </c>
      <c r="U11" t="s">
        <v>27</v>
      </c>
      <c r="V11">
        <v>1</v>
      </c>
      <c r="W11">
        <v>0.05</v>
      </c>
      <c r="X11">
        <v>-2.3E-2</v>
      </c>
      <c r="Y11">
        <v>0.54700000000000004</v>
      </c>
      <c r="Z11">
        <v>-4.1130000000000004</v>
      </c>
      <c r="AA11">
        <v>-27</v>
      </c>
      <c r="AB11">
        <v>11</v>
      </c>
      <c r="AC11" s="8">
        <f t="shared" si="2"/>
        <v>-45.243000000000002</v>
      </c>
      <c r="AF11" s="4"/>
      <c r="AG11" s="4"/>
      <c r="AH11" s="4"/>
    </row>
    <row r="12" spans="1:34" x14ac:dyDescent="0.25">
      <c r="A12" t="s">
        <v>26</v>
      </c>
      <c r="B12">
        <v>1</v>
      </c>
      <c r="C12">
        <v>0.05</v>
      </c>
      <c r="D12">
        <v>-0.05</v>
      </c>
      <c r="E12">
        <v>2.1320000000000001</v>
      </c>
      <c r="F12">
        <v>-2.3620000000000001</v>
      </c>
      <c r="G12">
        <v>-139</v>
      </c>
      <c r="H12">
        <v>23</v>
      </c>
      <c r="I12" s="8">
        <f t="shared" si="0"/>
        <v>-54.326000000000001</v>
      </c>
      <c r="K12" t="s">
        <v>92</v>
      </c>
      <c r="L12">
        <v>0</v>
      </c>
      <c r="M12">
        <v>0.05</v>
      </c>
      <c r="N12">
        <v>1E-3</v>
      </c>
      <c r="O12">
        <v>0.16600000000000001</v>
      </c>
      <c r="P12">
        <v>0.80200000000000005</v>
      </c>
      <c r="Q12">
        <v>1</v>
      </c>
      <c r="R12">
        <v>11</v>
      </c>
      <c r="S12" s="8">
        <f t="shared" si="1"/>
        <v>9.6240000000000006</v>
      </c>
      <c r="U12" t="s">
        <v>92</v>
      </c>
      <c r="V12">
        <v>0</v>
      </c>
      <c r="W12">
        <v>0.05</v>
      </c>
      <c r="X12">
        <v>5.0000000000000001E-3</v>
      </c>
      <c r="Y12">
        <v>0.14000000000000001</v>
      </c>
      <c r="Z12">
        <v>3.2029999999999998</v>
      </c>
      <c r="AA12">
        <v>19</v>
      </c>
      <c r="AB12">
        <v>11</v>
      </c>
      <c r="AC12" s="8">
        <f t="shared" si="2"/>
        <v>35.232999999999997</v>
      </c>
    </row>
    <row r="13" spans="1:34" x14ac:dyDescent="0.25">
      <c r="A13" t="s">
        <v>27</v>
      </c>
      <c r="B13">
        <v>1</v>
      </c>
      <c r="C13">
        <v>0.05</v>
      </c>
      <c r="D13">
        <v>-1.7000000000000001E-2</v>
      </c>
      <c r="E13">
        <v>0.72199999999999998</v>
      </c>
      <c r="F13">
        <v>-2.2919999999999998</v>
      </c>
      <c r="G13">
        <v>-114</v>
      </c>
      <c r="H13">
        <v>20</v>
      </c>
      <c r="I13" s="8">
        <f t="shared" si="0"/>
        <v>-52.715999999999994</v>
      </c>
      <c r="K13" t="s">
        <v>29</v>
      </c>
      <c r="L13">
        <v>1</v>
      </c>
      <c r="M13">
        <v>0.05</v>
      </c>
      <c r="N13">
        <v>-0.20599999999999999</v>
      </c>
      <c r="O13">
        <v>2.7410000000000001</v>
      </c>
      <c r="P13">
        <v>-7.5030000000000001</v>
      </c>
      <c r="Q13">
        <v>-51</v>
      </c>
      <c r="R13">
        <v>11</v>
      </c>
      <c r="S13" s="8">
        <f t="shared" si="1"/>
        <v>-90.036000000000001</v>
      </c>
      <c r="U13" t="s">
        <v>29</v>
      </c>
      <c r="V13">
        <v>0</v>
      </c>
      <c r="W13">
        <v>0.05</v>
      </c>
      <c r="X13">
        <v>-2.9000000000000001E-2</v>
      </c>
      <c r="Y13">
        <v>1.038</v>
      </c>
      <c r="Z13">
        <v>-2.819</v>
      </c>
      <c r="AA13">
        <v>-17</v>
      </c>
      <c r="AB13">
        <v>11</v>
      </c>
      <c r="AC13" s="8">
        <f t="shared" si="2"/>
        <v>-31.009</v>
      </c>
    </row>
    <row r="14" spans="1:34" x14ac:dyDescent="0.25">
      <c r="A14" t="s">
        <v>92</v>
      </c>
      <c r="B14">
        <v>0</v>
      </c>
      <c r="C14">
        <v>0.05</v>
      </c>
      <c r="D14">
        <v>0</v>
      </c>
      <c r="E14">
        <v>0.186</v>
      </c>
      <c r="F14">
        <v>-0.23100000000000001</v>
      </c>
      <c r="G14">
        <v>-7</v>
      </c>
      <c r="H14">
        <v>22</v>
      </c>
      <c r="I14" s="8">
        <f t="shared" si="0"/>
        <v>-5.3130000000000006</v>
      </c>
      <c r="K14" t="s">
        <v>33</v>
      </c>
      <c r="L14">
        <v>1</v>
      </c>
      <c r="M14">
        <v>0.05</v>
      </c>
      <c r="N14">
        <v>-0.03</v>
      </c>
      <c r="O14">
        <v>0.75700000000000001</v>
      </c>
      <c r="P14">
        <v>-3.9159999999999999</v>
      </c>
      <c r="Q14">
        <v>-52</v>
      </c>
      <c r="R14">
        <v>12</v>
      </c>
      <c r="S14" s="8">
        <f t="shared" si="1"/>
        <v>-46.991999999999997</v>
      </c>
      <c r="U14" t="s">
        <v>33</v>
      </c>
      <c r="V14">
        <v>0</v>
      </c>
      <c r="W14">
        <v>0.05</v>
      </c>
      <c r="X14">
        <v>-0.02</v>
      </c>
      <c r="Y14">
        <v>0.47199999999999998</v>
      </c>
      <c r="Z14">
        <v>-4.2370000000000001</v>
      </c>
      <c r="AA14">
        <v>-25</v>
      </c>
      <c r="AB14">
        <v>11</v>
      </c>
      <c r="AC14" s="8">
        <f t="shared" si="2"/>
        <v>-46.606999999999999</v>
      </c>
    </row>
    <row r="15" spans="1:34" x14ac:dyDescent="0.25">
      <c r="A15" t="s">
        <v>29</v>
      </c>
      <c r="B15">
        <v>1</v>
      </c>
      <c r="C15">
        <v>0.05</v>
      </c>
      <c r="D15">
        <v>-7.9000000000000001E-2</v>
      </c>
      <c r="E15">
        <v>2.165</v>
      </c>
      <c r="F15">
        <v>-3.6709999999999998</v>
      </c>
      <c r="G15">
        <v>-163</v>
      </c>
      <c r="H15">
        <v>22</v>
      </c>
      <c r="I15" s="8">
        <f t="shared" si="0"/>
        <v>-84.432999999999993</v>
      </c>
      <c r="K15" t="s">
        <v>34</v>
      </c>
      <c r="L15">
        <v>1</v>
      </c>
      <c r="M15">
        <v>0.05</v>
      </c>
      <c r="N15">
        <v>-1.4999999999999999E-2</v>
      </c>
      <c r="O15">
        <v>0.35599999999999998</v>
      </c>
      <c r="P15">
        <v>-4.2130000000000001</v>
      </c>
      <c r="Q15">
        <v>-50</v>
      </c>
      <c r="R15">
        <v>12</v>
      </c>
      <c r="S15" s="8">
        <f t="shared" si="1"/>
        <v>-50.555999999999997</v>
      </c>
      <c r="U15" t="s">
        <v>34</v>
      </c>
      <c r="V15">
        <v>1</v>
      </c>
      <c r="W15">
        <v>0.05</v>
      </c>
      <c r="X15">
        <v>-0.01</v>
      </c>
      <c r="Y15">
        <v>0.22500000000000001</v>
      </c>
      <c r="Z15">
        <v>-4.444</v>
      </c>
      <c r="AA15">
        <v>-29</v>
      </c>
      <c r="AB15">
        <v>11</v>
      </c>
      <c r="AC15" s="8">
        <f t="shared" si="2"/>
        <v>-48.884</v>
      </c>
    </row>
    <row r="16" spans="1:34" x14ac:dyDescent="0.25">
      <c r="A16" t="s">
        <v>33</v>
      </c>
      <c r="B16">
        <v>1</v>
      </c>
      <c r="C16">
        <v>0.05</v>
      </c>
      <c r="D16">
        <v>-2.1000000000000001E-2</v>
      </c>
      <c r="E16">
        <v>0.70599999999999996</v>
      </c>
      <c r="F16">
        <v>-2.9950000000000001</v>
      </c>
      <c r="G16">
        <v>-178</v>
      </c>
      <c r="H16">
        <v>23</v>
      </c>
      <c r="I16" s="8">
        <f t="shared" si="0"/>
        <v>-68.885000000000005</v>
      </c>
      <c r="K16" t="s">
        <v>35</v>
      </c>
      <c r="L16">
        <v>1</v>
      </c>
      <c r="M16">
        <v>0.05</v>
      </c>
      <c r="N16">
        <v>-1.4999999999999999E-2</v>
      </c>
      <c r="O16">
        <v>0.32900000000000001</v>
      </c>
      <c r="P16">
        <v>-4.59</v>
      </c>
      <c r="Q16">
        <v>-54</v>
      </c>
      <c r="R16">
        <v>12</v>
      </c>
      <c r="S16" s="8">
        <f t="shared" si="1"/>
        <v>-55.08</v>
      </c>
      <c r="U16" t="s">
        <v>35</v>
      </c>
      <c r="V16">
        <v>0</v>
      </c>
      <c r="W16">
        <v>0.05</v>
      </c>
      <c r="X16">
        <v>-8.9999999999999993E-3</v>
      </c>
      <c r="Y16">
        <v>0.20799999999999999</v>
      </c>
      <c r="Z16">
        <v>-4.1130000000000004</v>
      </c>
      <c r="AA16">
        <v>-24</v>
      </c>
      <c r="AB16">
        <v>11</v>
      </c>
      <c r="AC16" s="8">
        <f t="shared" si="2"/>
        <v>-45.243000000000002</v>
      </c>
    </row>
    <row r="17" spans="1:29" x14ac:dyDescent="0.25">
      <c r="A17" t="s">
        <v>34</v>
      </c>
      <c r="B17">
        <v>1</v>
      </c>
      <c r="C17">
        <v>0.05</v>
      </c>
      <c r="D17">
        <v>-8.9999999999999993E-3</v>
      </c>
      <c r="E17">
        <v>0.32800000000000001</v>
      </c>
      <c r="F17">
        <v>-2.843</v>
      </c>
      <c r="G17">
        <v>-181</v>
      </c>
      <c r="H17">
        <v>23</v>
      </c>
      <c r="I17" s="8">
        <f t="shared" si="0"/>
        <v>-65.388999999999996</v>
      </c>
      <c r="K17" t="s">
        <v>36</v>
      </c>
      <c r="L17">
        <v>1</v>
      </c>
      <c r="M17">
        <v>0.05</v>
      </c>
      <c r="N17">
        <v>-3.0000000000000001E-3</v>
      </c>
      <c r="O17">
        <v>0.19600000000000001</v>
      </c>
      <c r="P17">
        <v>-1.403</v>
      </c>
      <c r="Q17">
        <v>-29</v>
      </c>
      <c r="R17">
        <v>12</v>
      </c>
      <c r="S17" s="8">
        <f t="shared" si="1"/>
        <v>-16.835999999999999</v>
      </c>
      <c r="U17" t="s">
        <v>36</v>
      </c>
      <c r="V17">
        <v>0</v>
      </c>
      <c r="W17">
        <v>0.05</v>
      </c>
      <c r="X17">
        <v>-5.0000000000000001E-3</v>
      </c>
      <c r="Y17">
        <v>0.17499999999999999</v>
      </c>
      <c r="Z17">
        <v>-3.0529999999999999</v>
      </c>
      <c r="AA17">
        <v>-21</v>
      </c>
      <c r="AB17">
        <v>11</v>
      </c>
      <c r="AC17" s="8">
        <f t="shared" si="2"/>
        <v>-33.582999999999998</v>
      </c>
    </row>
    <row r="18" spans="1:29" x14ac:dyDescent="0.25">
      <c r="A18" t="s">
        <v>35</v>
      </c>
      <c r="B18">
        <v>1</v>
      </c>
      <c r="C18">
        <v>0.05</v>
      </c>
      <c r="D18">
        <v>-8.0000000000000002E-3</v>
      </c>
      <c r="E18">
        <v>0.30399999999999999</v>
      </c>
      <c r="F18">
        <v>-2.7120000000000002</v>
      </c>
      <c r="G18">
        <v>-168</v>
      </c>
      <c r="H18">
        <v>23</v>
      </c>
      <c r="I18" s="8">
        <f t="shared" si="0"/>
        <v>-62.376000000000005</v>
      </c>
      <c r="K18" t="s">
        <v>37</v>
      </c>
      <c r="L18">
        <v>1</v>
      </c>
      <c r="M18">
        <v>0.05</v>
      </c>
      <c r="N18">
        <v>-0.13700000000000001</v>
      </c>
      <c r="O18">
        <v>2.9540000000000002</v>
      </c>
      <c r="P18">
        <v>-4.6440000000000001</v>
      </c>
      <c r="Q18">
        <v>-41</v>
      </c>
      <c r="R18">
        <v>10</v>
      </c>
      <c r="S18" s="8">
        <f t="shared" si="1"/>
        <v>-55.728000000000002</v>
      </c>
      <c r="U18" t="s">
        <v>37</v>
      </c>
      <c r="V18">
        <v>0</v>
      </c>
      <c r="W18">
        <v>0.05</v>
      </c>
      <c r="X18">
        <v>-2.5999999999999999E-2</v>
      </c>
      <c r="Y18">
        <v>1.665</v>
      </c>
      <c r="Z18">
        <v>-1.573</v>
      </c>
      <c r="AA18">
        <v>-21</v>
      </c>
      <c r="AB18">
        <v>11</v>
      </c>
      <c r="AC18" s="8">
        <f t="shared" si="2"/>
        <v>-17.303000000000001</v>
      </c>
    </row>
    <row r="19" spans="1:29" x14ac:dyDescent="0.25">
      <c r="A19" t="s">
        <v>36</v>
      </c>
      <c r="B19">
        <v>1</v>
      </c>
      <c r="C19">
        <v>0.05</v>
      </c>
      <c r="D19">
        <v>-3.0000000000000001E-3</v>
      </c>
      <c r="E19">
        <v>0.19700000000000001</v>
      </c>
      <c r="F19">
        <v>-1.643</v>
      </c>
      <c r="G19">
        <v>-148</v>
      </c>
      <c r="H19">
        <v>23</v>
      </c>
      <c r="I19" s="8">
        <f t="shared" si="0"/>
        <v>-37.789000000000001</v>
      </c>
      <c r="K19" t="s">
        <v>38</v>
      </c>
      <c r="L19">
        <v>1</v>
      </c>
      <c r="M19">
        <v>0.05</v>
      </c>
      <c r="N19">
        <v>-0.121</v>
      </c>
      <c r="O19">
        <v>1.9370000000000001</v>
      </c>
      <c r="P19">
        <v>-6.2679999999999998</v>
      </c>
      <c r="Q19">
        <v>-43</v>
      </c>
      <c r="R19">
        <v>11</v>
      </c>
      <c r="S19" s="8">
        <f t="shared" si="1"/>
        <v>-75.215999999999994</v>
      </c>
      <c r="U19" t="s">
        <v>38</v>
      </c>
      <c r="V19">
        <v>1</v>
      </c>
      <c r="W19">
        <v>0.05</v>
      </c>
      <c r="X19">
        <v>1.6E-2</v>
      </c>
      <c r="Y19">
        <v>0.72899999999999998</v>
      </c>
      <c r="Z19">
        <v>2.25</v>
      </c>
      <c r="AA19">
        <v>48</v>
      </c>
      <c r="AB19">
        <v>11</v>
      </c>
      <c r="AC19" s="8">
        <f t="shared" si="2"/>
        <v>24.75</v>
      </c>
    </row>
    <row r="20" spans="1:29" x14ac:dyDescent="0.25">
      <c r="A20" t="s">
        <v>37</v>
      </c>
      <c r="B20">
        <v>1</v>
      </c>
      <c r="C20">
        <v>0.05</v>
      </c>
      <c r="D20">
        <v>-5.7000000000000002E-2</v>
      </c>
      <c r="E20">
        <v>2.5510000000000002</v>
      </c>
      <c r="F20">
        <v>-2.246</v>
      </c>
      <c r="G20">
        <v>-144</v>
      </c>
      <c r="H20">
        <v>21</v>
      </c>
      <c r="I20" s="8">
        <f t="shared" si="0"/>
        <v>-51.658000000000001</v>
      </c>
      <c r="K20" t="s">
        <v>40</v>
      </c>
      <c r="L20">
        <v>1</v>
      </c>
      <c r="M20">
        <v>0.05</v>
      </c>
      <c r="N20">
        <v>-6.7000000000000004E-2</v>
      </c>
      <c r="O20">
        <v>1.3560000000000001</v>
      </c>
      <c r="P20">
        <v>-4.9409999999999998</v>
      </c>
      <c r="Q20">
        <v>-42</v>
      </c>
      <c r="R20">
        <v>12</v>
      </c>
      <c r="S20" s="8">
        <f t="shared" si="1"/>
        <v>-59.292000000000002</v>
      </c>
      <c r="U20" t="s">
        <v>40</v>
      </c>
      <c r="V20">
        <v>1</v>
      </c>
      <c r="W20">
        <v>0.05</v>
      </c>
      <c r="X20">
        <v>-3.1E-2</v>
      </c>
      <c r="Y20">
        <v>0.80600000000000005</v>
      </c>
      <c r="Z20">
        <v>-3.9079999999999999</v>
      </c>
      <c r="AA20">
        <v>-36</v>
      </c>
      <c r="AB20">
        <v>11</v>
      </c>
      <c r="AC20" s="8">
        <f t="shared" si="2"/>
        <v>-42.988</v>
      </c>
    </row>
    <row r="21" spans="1:29" x14ac:dyDescent="0.25">
      <c r="A21" t="s">
        <v>38</v>
      </c>
      <c r="B21">
        <v>0</v>
      </c>
      <c r="C21">
        <v>0.05</v>
      </c>
      <c r="D21">
        <v>-1.2E-2</v>
      </c>
      <c r="E21">
        <v>1.052</v>
      </c>
      <c r="F21">
        <v>-1.1879999999999999</v>
      </c>
      <c r="G21">
        <v>-22</v>
      </c>
      <c r="H21">
        <v>22</v>
      </c>
      <c r="I21" s="8">
        <f t="shared" si="0"/>
        <v>-27.323999999999998</v>
      </c>
      <c r="K21" t="s">
        <v>41</v>
      </c>
      <c r="L21">
        <v>1</v>
      </c>
      <c r="M21">
        <v>0.05</v>
      </c>
      <c r="N21">
        <v>-2.3E-2</v>
      </c>
      <c r="O21">
        <v>0.42299999999999999</v>
      </c>
      <c r="P21">
        <v>-5.532</v>
      </c>
      <c r="Q21">
        <v>-58</v>
      </c>
      <c r="R21">
        <v>12</v>
      </c>
      <c r="S21" s="8">
        <f t="shared" si="1"/>
        <v>-66.384</v>
      </c>
      <c r="U21" t="s">
        <v>41</v>
      </c>
      <c r="V21">
        <v>1</v>
      </c>
      <c r="W21">
        <v>0.05</v>
      </c>
      <c r="X21">
        <v>-8.9999999999999993E-3</v>
      </c>
      <c r="Y21">
        <v>0.221</v>
      </c>
      <c r="Z21">
        <v>-3.8980000000000001</v>
      </c>
      <c r="AA21">
        <v>-39</v>
      </c>
      <c r="AB21">
        <v>11</v>
      </c>
      <c r="AC21" s="8">
        <f t="shared" si="2"/>
        <v>-42.878</v>
      </c>
    </row>
    <row r="22" spans="1:29" x14ac:dyDescent="0.25">
      <c r="A22" t="s">
        <v>40</v>
      </c>
      <c r="B22">
        <v>1</v>
      </c>
      <c r="C22">
        <v>0.05</v>
      </c>
      <c r="D22">
        <v>-0.03</v>
      </c>
      <c r="E22">
        <v>1.139</v>
      </c>
      <c r="F22">
        <v>-2.5939999999999999</v>
      </c>
      <c r="G22">
        <v>-172</v>
      </c>
      <c r="H22">
        <v>23</v>
      </c>
      <c r="I22" s="8">
        <f t="shared" si="0"/>
        <v>-59.661999999999999</v>
      </c>
      <c r="K22" t="s">
        <v>42</v>
      </c>
      <c r="L22">
        <v>1</v>
      </c>
      <c r="M22">
        <v>0.05</v>
      </c>
      <c r="N22">
        <v>-4.2999999999999997E-2</v>
      </c>
      <c r="O22">
        <v>1.194</v>
      </c>
      <c r="P22">
        <v>-3.601</v>
      </c>
      <c r="Q22">
        <v>-48</v>
      </c>
      <c r="R22">
        <v>12</v>
      </c>
      <c r="S22" s="8">
        <f t="shared" si="1"/>
        <v>-43.212000000000003</v>
      </c>
      <c r="U22" t="s">
        <v>42</v>
      </c>
      <c r="V22">
        <v>1</v>
      </c>
      <c r="W22">
        <v>0.05</v>
      </c>
      <c r="X22">
        <v>-3.1E-2</v>
      </c>
      <c r="Y22">
        <v>0.70399999999999996</v>
      </c>
      <c r="Z22">
        <v>-4.4029999999999996</v>
      </c>
      <c r="AA22">
        <v>-33</v>
      </c>
      <c r="AB22">
        <v>11</v>
      </c>
      <c r="AC22" s="8">
        <f t="shared" si="2"/>
        <v>-48.432999999999993</v>
      </c>
    </row>
    <row r="23" spans="1:29" x14ac:dyDescent="0.25">
      <c r="A23" t="s">
        <v>41</v>
      </c>
      <c r="B23">
        <v>1</v>
      </c>
      <c r="C23">
        <v>0.05</v>
      </c>
      <c r="D23">
        <v>-1.0999999999999999E-2</v>
      </c>
      <c r="E23">
        <v>0.36399999999999999</v>
      </c>
      <c r="F23">
        <v>-2.9489999999999998</v>
      </c>
      <c r="G23">
        <v>-191</v>
      </c>
      <c r="H23">
        <v>23</v>
      </c>
      <c r="I23" s="8">
        <f t="shared" si="0"/>
        <v>-67.826999999999998</v>
      </c>
      <c r="K23" t="s">
        <v>43</v>
      </c>
      <c r="L23">
        <v>1</v>
      </c>
      <c r="M23">
        <v>0.05</v>
      </c>
      <c r="N23">
        <v>-5.2999999999999999E-2</v>
      </c>
      <c r="O23">
        <v>1.046</v>
      </c>
      <c r="P23">
        <v>-5.0810000000000004</v>
      </c>
      <c r="Q23">
        <v>-58</v>
      </c>
      <c r="R23">
        <v>12</v>
      </c>
      <c r="S23" s="8">
        <f t="shared" si="1"/>
        <v>-60.972000000000008</v>
      </c>
      <c r="U23" t="s">
        <v>43</v>
      </c>
      <c r="V23">
        <v>1</v>
      </c>
      <c r="W23">
        <v>0.05</v>
      </c>
      <c r="X23">
        <v>-2.1000000000000001E-2</v>
      </c>
      <c r="Y23">
        <v>0.43099999999999999</v>
      </c>
      <c r="Z23">
        <v>-4.9459999999999997</v>
      </c>
      <c r="AA23">
        <v>-29</v>
      </c>
      <c r="AB23">
        <v>11</v>
      </c>
      <c r="AC23" s="8">
        <f t="shared" si="2"/>
        <v>-54.405999999999999</v>
      </c>
    </row>
    <row r="24" spans="1:29" x14ac:dyDescent="0.25">
      <c r="A24" t="s">
        <v>42</v>
      </c>
      <c r="B24">
        <v>1</v>
      </c>
      <c r="C24">
        <v>0.05</v>
      </c>
      <c r="D24">
        <v>-3.4000000000000002E-2</v>
      </c>
      <c r="E24">
        <v>1.125</v>
      </c>
      <c r="F24">
        <v>-3.0470000000000002</v>
      </c>
      <c r="G24">
        <v>-211</v>
      </c>
      <c r="H24">
        <v>23</v>
      </c>
      <c r="I24" s="8">
        <f t="shared" si="0"/>
        <v>-70.081000000000003</v>
      </c>
      <c r="K24" t="s">
        <v>45</v>
      </c>
      <c r="L24">
        <v>1</v>
      </c>
      <c r="M24">
        <v>0.05</v>
      </c>
      <c r="N24">
        <v>-3.3000000000000002E-2</v>
      </c>
      <c r="O24">
        <v>1.4850000000000001</v>
      </c>
      <c r="P24">
        <v>-2.206</v>
      </c>
      <c r="Q24">
        <v>-26</v>
      </c>
      <c r="R24">
        <v>11</v>
      </c>
      <c r="S24" s="8">
        <f t="shared" si="1"/>
        <v>-26.472000000000001</v>
      </c>
      <c r="U24" t="s">
        <v>46</v>
      </c>
      <c r="V24">
        <v>1</v>
      </c>
      <c r="W24">
        <v>0.05</v>
      </c>
      <c r="X24">
        <v>-4.5999999999999999E-2</v>
      </c>
      <c r="Y24">
        <v>0.89600000000000002</v>
      </c>
      <c r="Z24">
        <v>-5.1340000000000003</v>
      </c>
      <c r="AA24">
        <v>-43</v>
      </c>
      <c r="AB24">
        <v>11</v>
      </c>
      <c r="AC24" s="8">
        <f t="shared" si="2"/>
        <v>-56.474000000000004</v>
      </c>
    </row>
    <row r="25" spans="1:29" x14ac:dyDescent="0.25">
      <c r="A25" t="s">
        <v>43</v>
      </c>
      <c r="B25">
        <v>1</v>
      </c>
      <c r="C25">
        <v>0.05</v>
      </c>
      <c r="D25">
        <v>-3.5999999999999997E-2</v>
      </c>
      <c r="E25">
        <v>0.93100000000000005</v>
      </c>
      <c r="F25">
        <v>-3.9180000000000001</v>
      </c>
      <c r="G25">
        <v>-194</v>
      </c>
      <c r="H25">
        <v>23</v>
      </c>
      <c r="I25" s="8">
        <f t="shared" si="0"/>
        <v>-90.114000000000004</v>
      </c>
      <c r="K25" t="s">
        <v>93</v>
      </c>
      <c r="L25">
        <v>1</v>
      </c>
      <c r="M25">
        <v>0.05</v>
      </c>
      <c r="N25">
        <v>-5.8999999999999997E-2</v>
      </c>
      <c r="O25">
        <v>1.1579999999999999</v>
      </c>
      <c r="P25">
        <v>-5.0570000000000004</v>
      </c>
      <c r="Q25">
        <v>-28</v>
      </c>
      <c r="R25">
        <v>9</v>
      </c>
      <c r="S25" s="8">
        <f t="shared" si="1"/>
        <v>-60.684000000000005</v>
      </c>
      <c r="U25" t="s">
        <v>47</v>
      </c>
      <c r="V25">
        <v>1</v>
      </c>
      <c r="W25">
        <v>0.05</v>
      </c>
      <c r="X25">
        <v>-8.2000000000000003E-2</v>
      </c>
      <c r="Y25">
        <v>1.4490000000000001</v>
      </c>
      <c r="Z25">
        <v>-5.6589999999999998</v>
      </c>
      <c r="AA25">
        <v>-33</v>
      </c>
      <c r="AB25">
        <v>10</v>
      </c>
      <c r="AC25" s="8">
        <f t="shared" si="2"/>
        <v>-62.248999999999995</v>
      </c>
    </row>
    <row r="26" spans="1:29" x14ac:dyDescent="0.25">
      <c r="K26" t="s">
        <v>94</v>
      </c>
      <c r="L26">
        <v>1</v>
      </c>
      <c r="M26">
        <v>0.05</v>
      </c>
      <c r="N26">
        <v>-0.06</v>
      </c>
      <c r="O26">
        <v>1.085</v>
      </c>
      <c r="P26">
        <v>-5.53</v>
      </c>
      <c r="Q26">
        <v>-29</v>
      </c>
      <c r="R26">
        <v>11</v>
      </c>
      <c r="S26" s="8">
        <f t="shared" si="1"/>
        <v>-66.36</v>
      </c>
      <c r="U26" t="s">
        <v>49</v>
      </c>
      <c r="V26">
        <v>1</v>
      </c>
      <c r="W26">
        <v>0.05</v>
      </c>
      <c r="X26">
        <v>-7.1999999999999995E-2</v>
      </c>
      <c r="Y26">
        <v>1.304</v>
      </c>
      <c r="Z26">
        <v>-5.4889999999999999</v>
      </c>
      <c r="AA26">
        <v>-45</v>
      </c>
      <c r="AB26">
        <v>11</v>
      </c>
      <c r="AC26" s="8">
        <f t="shared" si="2"/>
        <v>-60.378999999999998</v>
      </c>
    </row>
    <row r="27" spans="1:29" x14ac:dyDescent="0.25">
      <c r="K27" t="s">
        <v>56</v>
      </c>
      <c r="L27">
        <v>1</v>
      </c>
      <c r="M27">
        <v>0.05</v>
      </c>
      <c r="N27">
        <v>-7.2999999999999995E-2</v>
      </c>
      <c r="O27">
        <v>1.2250000000000001</v>
      </c>
      <c r="P27">
        <v>-5.98</v>
      </c>
      <c r="Q27">
        <v>-58</v>
      </c>
      <c r="R27">
        <v>12</v>
      </c>
      <c r="S27" s="8">
        <f t="shared" si="1"/>
        <v>-71.760000000000005</v>
      </c>
      <c r="U27" t="s">
        <v>50</v>
      </c>
      <c r="V27">
        <v>1</v>
      </c>
      <c r="W27">
        <v>0.05</v>
      </c>
      <c r="X27">
        <v>-5.1999999999999998E-2</v>
      </c>
      <c r="Y27">
        <v>0.91900000000000004</v>
      </c>
      <c r="Z27">
        <v>-5.6239999999999997</v>
      </c>
      <c r="AA27">
        <v>-39</v>
      </c>
      <c r="AB27">
        <v>10</v>
      </c>
      <c r="AC27" s="8">
        <f t="shared" si="2"/>
        <v>-61.863999999999997</v>
      </c>
    </row>
    <row r="28" spans="1:29" x14ac:dyDescent="0.25">
      <c r="K28" t="s">
        <v>95</v>
      </c>
      <c r="L28">
        <v>1</v>
      </c>
      <c r="M28">
        <v>0.05</v>
      </c>
      <c r="N28">
        <v>-4.7E-2</v>
      </c>
      <c r="O28">
        <v>1.0009999999999999</v>
      </c>
      <c r="P28">
        <v>-4.7300000000000004</v>
      </c>
      <c r="Q28">
        <v>-48</v>
      </c>
      <c r="R28">
        <v>12</v>
      </c>
      <c r="S28" s="8">
        <f t="shared" si="1"/>
        <v>-56.760000000000005</v>
      </c>
      <c r="U28" t="s">
        <v>51</v>
      </c>
      <c r="V28">
        <v>1</v>
      </c>
      <c r="W28">
        <v>0.05</v>
      </c>
      <c r="X28">
        <v>-4.9000000000000002E-2</v>
      </c>
      <c r="Y28">
        <v>1.0449999999999999</v>
      </c>
      <c r="Z28">
        <v>-4.6890000000000001</v>
      </c>
      <c r="AA28">
        <v>-33</v>
      </c>
      <c r="AB28">
        <v>10</v>
      </c>
      <c r="AC28" s="8">
        <f t="shared" si="2"/>
        <v>-51.579000000000001</v>
      </c>
    </row>
    <row r="29" spans="1:29" x14ac:dyDescent="0.25">
      <c r="K29" t="s">
        <v>57</v>
      </c>
      <c r="L29">
        <v>1</v>
      </c>
      <c r="M29">
        <v>0.05</v>
      </c>
      <c r="N29">
        <v>-4.4999999999999998E-2</v>
      </c>
      <c r="O29">
        <v>0.94499999999999995</v>
      </c>
      <c r="P29">
        <v>-4.72</v>
      </c>
      <c r="Q29">
        <v>-48</v>
      </c>
      <c r="R29">
        <v>12</v>
      </c>
      <c r="S29" s="8">
        <f t="shared" si="1"/>
        <v>-56.64</v>
      </c>
      <c r="U29" t="s">
        <v>52</v>
      </c>
      <c r="V29">
        <v>1</v>
      </c>
      <c r="W29">
        <v>0.05</v>
      </c>
      <c r="X29">
        <v>-4.2999999999999997E-2</v>
      </c>
      <c r="Y29">
        <v>0.746</v>
      </c>
      <c r="Z29">
        <v>-5.7069999999999999</v>
      </c>
      <c r="AA29">
        <v>-39</v>
      </c>
      <c r="AB29">
        <v>10</v>
      </c>
      <c r="AC29" s="8">
        <f t="shared" si="2"/>
        <v>-62.777000000000001</v>
      </c>
    </row>
    <row r="30" spans="1:29" x14ac:dyDescent="0.25">
      <c r="K30" t="s">
        <v>58</v>
      </c>
      <c r="L30">
        <v>1</v>
      </c>
      <c r="M30">
        <v>0.05</v>
      </c>
      <c r="N30">
        <v>-4.8000000000000001E-2</v>
      </c>
      <c r="O30">
        <v>0.95499999999999996</v>
      </c>
      <c r="P30">
        <v>-4.9989999999999997</v>
      </c>
      <c r="Q30">
        <v>-40</v>
      </c>
      <c r="R30">
        <v>12</v>
      </c>
      <c r="S30" s="8">
        <f t="shared" si="1"/>
        <v>-59.988</v>
      </c>
      <c r="U30" t="s">
        <v>53</v>
      </c>
      <c r="V30">
        <v>1</v>
      </c>
      <c r="W30">
        <v>0.05</v>
      </c>
      <c r="X30">
        <v>-7.0999999999999994E-2</v>
      </c>
      <c r="Y30">
        <v>1.2370000000000001</v>
      </c>
      <c r="Z30">
        <v>-5.7649999999999997</v>
      </c>
      <c r="AA30">
        <v>-35</v>
      </c>
      <c r="AB30">
        <v>10</v>
      </c>
      <c r="AC30" s="8">
        <f t="shared" si="2"/>
        <v>-63.414999999999999</v>
      </c>
    </row>
    <row r="31" spans="1:29" x14ac:dyDescent="0.25">
      <c r="K31" t="s">
        <v>59</v>
      </c>
      <c r="L31">
        <v>1</v>
      </c>
      <c r="M31">
        <v>0.05</v>
      </c>
      <c r="N31">
        <v>-7.5999999999999998E-2</v>
      </c>
      <c r="O31">
        <v>1.621</v>
      </c>
      <c r="P31">
        <v>-4.6710000000000003</v>
      </c>
      <c r="Q31">
        <v>-40</v>
      </c>
      <c r="R31">
        <v>12</v>
      </c>
      <c r="S31" s="8">
        <f t="shared" si="1"/>
        <v>-56.052000000000007</v>
      </c>
      <c r="U31" t="s">
        <v>54</v>
      </c>
      <c r="V31">
        <v>1</v>
      </c>
      <c r="W31">
        <v>0.05</v>
      </c>
      <c r="X31">
        <v>-8.5999999999999993E-2</v>
      </c>
      <c r="Y31">
        <v>1.19</v>
      </c>
      <c r="Z31">
        <v>-7.2270000000000003</v>
      </c>
      <c r="AA31">
        <v>-41</v>
      </c>
      <c r="AB31">
        <v>10</v>
      </c>
      <c r="AC31" s="8">
        <f t="shared" si="2"/>
        <v>-79.497</v>
      </c>
    </row>
    <row r="32" spans="1:29" x14ac:dyDescent="0.25">
      <c r="K32" t="s">
        <v>60</v>
      </c>
      <c r="L32">
        <v>1</v>
      </c>
      <c r="M32">
        <v>0.05</v>
      </c>
      <c r="N32">
        <v>-5.8999999999999997E-2</v>
      </c>
      <c r="O32">
        <v>1.2669999999999999</v>
      </c>
      <c r="P32">
        <v>-4.657</v>
      </c>
      <c r="Q32">
        <v>-31</v>
      </c>
      <c r="R32">
        <v>11</v>
      </c>
      <c r="S32" s="8">
        <f t="shared" si="1"/>
        <v>-55.884</v>
      </c>
      <c r="U32" t="s">
        <v>55</v>
      </c>
      <c r="V32">
        <v>0</v>
      </c>
      <c r="W32">
        <v>0.05</v>
      </c>
      <c r="X32">
        <v>-3.0000000000000001E-3</v>
      </c>
      <c r="Y32">
        <v>0.26200000000000001</v>
      </c>
      <c r="Z32">
        <v>-1.1870000000000001</v>
      </c>
      <c r="AA32">
        <v>-13</v>
      </c>
      <c r="AB32">
        <v>11</v>
      </c>
      <c r="AC32" s="8">
        <f t="shared" si="2"/>
        <v>-13.057</v>
      </c>
    </row>
    <row r="33" spans="11:29" x14ac:dyDescent="0.25">
      <c r="K33" t="s">
        <v>96</v>
      </c>
      <c r="L33">
        <v>1</v>
      </c>
      <c r="M33">
        <v>0.05</v>
      </c>
      <c r="N33">
        <v>-7.1999999999999995E-2</v>
      </c>
      <c r="O33">
        <v>1.3340000000000001</v>
      </c>
      <c r="P33">
        <v>-5.4290000000000003</v>
      </c>
      <c r="Q33">
        <v>-33</v>
      </c>
      <c r="R33">
        <v>10</v>
      </c>
      <c r="S33" s="8">
        <f t="shared" si="1"/>
        <v>-65.147999999999996</v>
      </c>
      <c r="U33" t="s">
        <v>99</v>
      </c>
      <c r="V33">
        <v>0</v>
      </c>
      <c r="W33">
        <v>0.05</v>
      </c>
      <c r="X33">
        <v>8.9999999999999993E-3</v>
      </c>
      <c r="Y33">
        <v>0.623</v>
      </c>
      <c r="Z33">
        <v>1.468</v>
      </c>
      <c r="AA33">
        <v>7</v>
      </c>
      <c r="AB33">
        <v>10</v>
      </c>
      <c r="AC33" s="8">
        <f t="shared" si="2"/>
        <v>16.148</v>
      </c>
    </row>
    <row r="34" spans="11:29" x14ac:dyDescent="0.25">
      <c r="K34" t="s">
        <v>97</v>
      </c>
      <c r="L34">
        <v>1</v>
      </c>
      <c r="M34">
        <v>0.05</v>
      </c>
      <c r="N34">
        <v>-0.05</v>
      </c>
      <c r="O34">
        <v>0.83599999999999997</v>
      </c>
      <c r="P34">
        <v>-5.9809999999999999</v>
      </c>
      <c r="Q34">
        <v>-23</v>
      </c>
      <c r="R34">
        <v>10</v>
      </c>
      <c r="S34" s="8">
        <f t="shared" si="1"/>
        <v>-71.771999999999991</v>
      </c>
      <c r="U34" t="s">
        <v>65</v>
      </c>
      <c r="V34">
        <v>1</v>
      </c>
      <c r="W34">
        <v>0.05</v>
      </c>
      <c r="X34">
        <v>-4.5999999999999999E-2</v>
      </c>
      <c r="Y34">
        <v>1.1910000000000001</v>
      </c>
      <c r="Z34">
        <v>-3.8279999999999998</v>
      </c>
      <c r="AA34">
        <v>-29</v>
      </c>
      <c r="AB34">
        <v>11</v>
      </c>
      <c r="AC34" s="8">
        <f t="shared" si="2"/>
        <v>-42.107999999999997</v>
      </c>
    </row>
    <row r="35" spans="11:29" x14ac:dyDescent="0.25">
      <c r="K35" t="s">
        <v>61</v>
      </c>
      <c r="L35">
        <v>1</v>
      </c>
      <c r="M35">
        <v>0.05</v>
      </c>
      <c r="N35">
        <v>-4.9000000000000002E-2</v>
      </c>
      <c r="O35">
        <v>0.96699999999999997</v>
      </c>
      <c r="P35">
        <v>-5.0960000000000001</v>
      </c>
      <c r="Q35">
        <v>-40</v>
      </c>
      <c r="R35">
        <v>12</v>
      </c>
      <c r="S35" s="8">
        <f t="shared" si="1"/>
        <v>-61.152000000000001</v>
      </c>
      <c r="U35" t="s">
        <v>31</v>
      </c>
      <c r="V35">
        <v>0</v>
      </c>
      <c r="W35">
        <v>0.05</v>
      </c>
      <c r="X35">
        <v>-1E-3</v>
      </c>
      <c r="Y35">
        <v>0.74</v>
      </c>
      <c r="Z35">
        <v>-0.191</v>
      </c>
      <c r="AA35">
        <v>-1</v>
      </c>
      <c r="AB35">
        <v>10</v>
      </c>
      <c r="AC35" s="8">
        <f t="shared" si="2"/>
        <v>-2.101</v>
      </c>
    </row>
    <row r="36" spans="11:29" x14ac:dyDescent="0.25">
      <c r="K36" t="s">
        <v>28</v>
      </c>
      <c r="L36">
        <v>1</v>
      </c>
      <c r="M36">
        <v>0.05</v>
      </c>
      <c r="N36">
        <v>-6.8000000000000005E-2</v>
      </c>
      <c r="O36">
        <v>1.958</v>
      </c>
      <c r="P36">
        <v>-3.4780000000000002</v>
      </c>
      <c r="Q36">
        <v>-42</v>
      </c>
      <c r="R36">
        <v>12</v>
      </c>
      <c r="S36" s="8">
        <f t="shared" si="1"/>
        <v>-41.736000000000004</v>
      </c>
      <c r="U36" t="s">
        <v>32</v>
      </c>
      <c r="V36">
        <v>0</v>
      </c>
      <c r="W36">
        <v>0.05</v>
      </c>
      <c r="X36">
        <v>-1E-3</v>
      </c>
      <c r="Y36">
        <v>0.95199999999999996</v>
      </c>
      <c r="Z36">
        <v>-9.1999999999999998E-2</v>
      </c>
      <c r="AA36">
        <v>-3</v>
      </c>
      <c r="AB36">
        <v>10</v>
      </c>
      <c r="AC36" s="8">
        <f t="shared" si="2"/>
        <v>-1.012</v>
      </c>
    </row>
    <row r="37" spans="11:29" x14ac:dyDescent="0.25">
      <c r="K37" t="s">
        <v>30</v>
      </c>
      <c r="L37">
        <v>1</v>
      </c>
      <c r="M37">
        <v>0.05</v>
      </c>
      <c r="N37">
        <v>-7.8E-2</v>
      </c>
      <c r="O37">
        <v>1.29</v>
      </c>
      <c r="P37">
        <v>-6.0049999999999999</v>
      </c>
      <c r="Q37">
        <v>-34</v>
      </c>
      <c r="R37">
        <v>12</v>
      </c>
      <c r="S37" s="8">
        <f t="shared" si="1"/>
        <v>-72.06</v>
      </c>
      <c r="U37" t="s">
        <v>66</v>
      </c>
      <c r="V37">
        <v>0</v>
      </c>
      <c r="W37">
        <v>0.05</v>
      </c>
      <c r="X37">
        <v>-2.7E-2</v>
      </c>
      <c r="Y37">
        <v>1.458</v>
      </c>
      <c r="Z37">
        <v>-1.869</v>
      </c>
      <c r="AA37">
        <v>-25</v>
      </c>
      <c r="AB37">
        <v>11</v>
      </c>
      <c r="AC37" s="8">
        <f t="shared" si="2"/>
        <v>-20.559000000000001</v>
      </c>
    </row>
    <row r="38" spans="11:29" x14ac:dyDescent="0.25">
      <c r="K38" t="s">
        <v>98</v>
      </c>
      <c r="L38">
        <v>1</v>
      </c>
      <c r="M38">
        <v>0.05</v>
      </c>
      <c r="N38">
        <v>-0.02</v>
      </c>
      <c r="O38">
        <v>0.46200000000000002</v>
      </c>
      <c r="P38">
        <v>-4.3289999999999997</v>
      </c>
      <c r="Q38">
        <v>-44</v>
      </c>
      <c r="R38">
        <v>12</v>
      </c>
      <c r="S38" s="8">
        <f t="shared" si="1"/>
        <v>-51.947999999999993</v>
      </c>
      <c r="U38" t="s">
        <v>67</v>
      </c>
      <c r="V38">
        <v>1</v>
      </c>
      <c r="W38">
        <v>0.05</v>
      </c>
      <c r="X38">
        <v>-1.9E-2</v>
      </c>
      <c r="Y38">
        <v>0.76900000000000002</v>
      </c>
      <c r="Z38">
        <v>-2.4279999999999999</v>
      </c>
      <c r="AA38">
        <v>-36</v>
      </c>
      <c r="AB38">
        <v>11</v>
      </c>
      <c r="AC38" s="8">
        <f t="shared" si="2"/>
        <v>-26.707999999999998</v>
      </c>
    </row>
    <row r="39" spans="11:29" x14ac:dyDescent="0.25">
      <c r="K39" t="s">
        <v>68</v>
      </c>
      <c r="L39">
        <v>0</v>
      </c>
      <c r="M39">
        <v>0.05</v>
      </c>
      <c r="N39">
        <v>-1.6E-2</v>
      </c>
      <c r="O39">
        <v>0.54200000000000004</v>
      </c>
      <c r="P39">
        <v>-2.952</v>
      </c>
      <c r="Q39">
        <v>-20</v>
      </c>
      <c r="R39">
        <v>10</v>
      </c>
      <c r="S39" s="8">
        <f t="shared" si="1"/>
        <v>-35.423999999999999</v>
      </c>
      <c r="U39" t="s">
        <v>69</v>
      </c>
      <c r="V39">
        <v>0</v>
      </c>
      <c r="W39">
        <v>0.05</v>
      </c>
      <c r="X39">
        <v>-3.2000000000000001E-2</v>
      </c>
      <c r="Y39">
        <v>0.45</v>
      </c>
      <c r="Z39">
        <v>-7.1109999999999998</v>
      </c>
      <c r="AA39">
        <v>-13</v>
      </c>
      <c r="AB39">
        <v>11</v>
      </c>
      <c r="AC39" s="8">
        <f t="shared" si="2"/>
        <v>-78.221000000000004</v>
      </c>
    </row>
    <row r="40" spans="11:29" x14ac:dyDescent="0.25">
      <c r="K40" t="s">
        <v>70</v>
      </c>
      <c r="L40">
        <v>1</v>
      </c>
      <c r="M40">
        <v>0.05</v>
      </c>
      <c r="N40">
        <v>-4.8000000000000001E-2</v>
      </c>
      <c r="O40">
        <v>1.1439999999999999</v>
      </c>
      <c r="P40">
        <v>-4.1959999999999997</v>
      </c>
      <c r="Q40">
        <v>-37</v>
      </c>
      <c r="R40">
        <v>11</v>
      </c>
      <c r="S40" s="8">
        <f t="shared" si="1"/>
        <v>-50.351999999999997</v>
      </c>
      <c r="U40" t="s">
        <v>72</v>
      </c>
      <c r="V40">
        <v>0</v>
      </c>
      <c r="W40">
        <v>0.05</v>
      </c>
      <c r="X40">
        <v>-1E-3</v>
      </c>
      <c r="Y40">
        <v>0.83799999999999997</v>
      </c>
      <c r="Z40">
        <v>-0.13400000000000001</v>
      </c>
      <c r="AA40">
        <v>-2</v>
      </c>
      <c r="AB40">
        <v>11</v>
      </c>
      <c r="AC40" s="8">
        <f t="shared" si="2"/>
        <v>-1.4740000000000002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70" zoomScaleNormal="7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135</v>
      </c>
      <c r="B1" s="15"/>
      <c r="C1" s="15"/>
      <c r="D1" s="15"/>
      <c r="E1" s="15"/>
      <c r="F1" s="15"/>
      <c r="G1" s="15"/>
      <c r="H1" s="15"/>
      <c r="I1" s="15"/>
      <c r="K1" s="16" t="s">
        <v>136</v>
      </c>
      <c r="L1" s="16"/>
      <c r="M1" s="16"/>
      <c r="N1" s="16"/>
      <c r="O1" s="16"/>
      <c r="P1" s="16"/>
      <c r="Q1" s="16"/>
      <c r="R1" s="16"/>
      <c r="S1" s="16"/>
      <c r="U1" s="17" t="s">
        <v>163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145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-4.0000000000000001E-3</v>
      </c>
      <c r="E3">
        <v>0.32400000000000001</v>
      </c>
      <c r="F3">
        <v>-1.1519999999999999</v>
      </c>
      <c r="G3">
        <v>-114</v>
      </c>
      <c r="H3">
        <v>23</v>
      </c>
      <c r="I3" s="8">
        <f>+F3*23</f>
        <v>-26.495999999999999</v>
      </c>
      <c r="K3" t="s">
        <v>10</v>
      </c>
      <c r="L3">
        <v>1</v>
      </c>
      <c r="M3">
        <v>0.05</v>
      </c>
      <c r="N3">
        <v>-0.01</v>
      </c>
      <c r="O3">
        <v>0.36</v>
      </c>
      <c r="P3">
        <v>-2.6850000000000001</v>
      </c>
      <c r="Q3">
        <v>-34</v>
      </c>
      <c r="R3">
        <v>12</v>
      </c>
      <c r="S3" s="8">
        <f>+P3*12</f>
        <v>-32.22</v>
      </c>
      <c r="U3" t="s">
        <v>10</v>
      </c>
      <c r="V3">
        <v>0</v>
      </c>
      <c r="W3">
        <v>0.05</v>
      </c>
      <c r="X3">
        <v>-3.0000000000000001E-3</v>
      </c>
      <c r="Y3">
        <v>0.29399999999999998</v>
      </c>
      <c r="Z3">
        <v>-1.1180000000000001</v>
      </c>
      <c r="AA3">
        <v>-18</v>
      </c>
      <c r="AB3">
        <v>11</v>
      </c>
      <c r="AC3" s="8">
        <f>+Z3*11</f>
        <v>-12.298000000000002</v>
      </c>
      <c r="AE3" s="2" t="s">
        <v>80</v>
      </c>
      <c r="AF3" s="2">
        <f>+COUNTA(A3:A45)</f>
        <v>42</v>
      </c>
      <c r="AG3" s="2">
        <f>+COUNTA(K3:K57)</f>
        <v>55</v>
      </c>
      <c r="AH3" s="2">
        <f>+COUNTA(U3:U72)</f>
        <v>70</v>
      </c>
    </row>
    <row r="4" spans="1:34" x14ac:dyDescent="0.25">
      <c r="A4" t="s">
        <v>12</v>
      </c>
      <c r="B4">
        <v>1</v>
      </c>
      <c r="C4">
        <v>0.05</v>
      </c>
      <c r="D4">
        <v>-8.9999999999999993E-3</v>
      </c>
      <c r="E4">
        <v>0.57299999999999995</v>
      </c>
      <c r="F4">
        <v>-1.532</v>
      </c>
      <c r="G4">
        <v>-118</v>
      </c>
      <c r="H4">
        <v>23</v>
      </c>
      <c r="I4" s="8">
        <f t="shared" ref="I4:I44" si="0">+F4*23</f>
        <v>-35.236000000000004</v>
      </c>
      <c r="K4" t="s">
        <v>12</v>
      </c>
      <c r="L4">
        <v>0</v>
      </c>
      <c r="M4">
        <v>0.05</v>
      </c>
      <c r="N4">
        <v>-1.9E-2</v>
      </c>
      <c r="O4">
        <v>0.628</v>
      </c>
      <c r="P4">
        <v>-2.944</v>
      </c>
      <c r="Q4">
        <v>-28</v>
      </c>
      <c r="R4">
        <v>12</v>
      </c>
      <c r="S4" s="8">
        <f t="shared" ref="S4:S57" si="1">+P4*12</f>
        <v>-35.328000000000003</v>
      </c>
      <c r="U4" t="s">
        <v>12</v>
      </c>
      <c r="V4">
        <v>0</v>
      </c>
      <c r="W4">
        <v>0.05</v>
      </c>
      <c r="X4">
        <v>-5.0000000000000001E-3</v>
      </c>
      <c r="Y4">
        <v>0.45900000000000002</v>
      </c>
      <c r="Z4">
        <v>-1.002</v>
      </c>
      <c r="AA4">
        <v>-11</v>
      </c>
      <c r="AB4">
        <v>11</v>
      </c>
      <c r="AC4" s="8">
        <f t="shared" ref="AC4:AC67" si="2">+Z4*11</f>
        <v>-11.022</v>
      </c>
      <c r="AE4" s="2" t="s">
        <v>85</v>
      </c>
      <c r="AF4" s="6">
        <f>+AVERAGE(I3:I45)</f>
        <v>-31.295333333333332</v>
      </c>
      <c r="AG4" s="6">
        <f>+AVERAGE(S3:S57)</f>
        <v>-12.420218181818177</v>
      </c>
      <c r="AH4" s="6">
        <f>+AVERAGE(AC3:AC72)</f>
        <v>-21.361057142857145</v>
      </c>
    </row>
    <row r="5" spans="1:34" x14ac:dyDescent="0.25">
      <c r="A5" t="s">
        <v>13</v>
      </c>
      <c r="B5">
        <v>1</v>
      </c>
      <c r="C5">
        <v>0.05</v>
      </c>
      <c r="D5">
        <v>-1.4E-2</v>
      </c>
      <c r="E5">
        <v>0.65100000000000002</v>
      </c>
      <c r="F5">
        <v>-2.1509999999999998</v>
      </c>
      <c r="G5">
        <v>-174</v>
      </c>
      <c r="H5">
        <v>23</v>
      </c>
      <c r="I5" s="8">
        <f t="shared" si="0"/>
        <v>-49.472999999999999</v>
      </c>
      <c r="K5" t="s">
        <v>13</v>
      </c>
      <c r="L5">
        <v>1</v>
      </c>
      <c r="M5">
        <v>0.05</v>
      </c>
      <c r="N5">
        <v>-0.02</v>
      </c>
      <c r="O5">
        <v>0.68400000000000005</v>
      </c>
      <c r="P5">
        <v>-2.8769999999999998</v>
      </c>
      <c r="Q5">
        <v>-43</v>
      </c>
      <c r="R5">
        <v>12</v>
      </c>
      <c r="S5" s="8">
        <f t="shared" si="1"/>
        <v>-34.524000000000001</v>
      </c>
      <c r="U5" t="s">
        <v>13</v>
      </c>
      <c r="V5">
        <v>0</v>
      </c>
      <c r="W5">
        <v>0.05</v>
      </c>
      <c r="X5">
        <v>-1.2E-2</v>
      </c>
      <c r="Y5">
        <v>0.47599999999999998</v>
      </c>
      <c r="Z5">
        <v>-2.5739999999999998</v>
      </c>
      <c r="AA5">
        <v>-19</v>
      </c>
      <c r="AB5">
        <v>11</v>
      </c>
      <c r="AC5" s="8">
        <f t="shared" si="2"/>
        <v>-28.314</v>
      </c>
      <c r="AE5" s="2" t="s">
        <v>86</v>
      </c>
      <c r="AF5" s="7">
        <f>+STDEV(I3:I45)</f>
        <v>17.579436248441201</v>
      </c>
      <c r="AG5" s="7">
        <f>+STDEV(S3:S57)</f>
        <v>30.386132318622732</v>
      </c>
      <c r="AH5" s="7">
        <f>+STDEV(AC3:AC72)</f>
        <v>28.873372667305315</v>
      </c>
    </row>
    <row r="6" spans="1:34" x14ac:dyDescent="0.25">
      <c r="A6" t="s">
        <v>14</v>
      </c>
      <c r="B6">
        <v>1</v>
      </c>
      <c r="C6">
        <v>0.05</v>
      </c>
      <c r="D6">
        <v>-1.2999999999999999E-2</v>
      </c>
      <c r="E6">
        <v>0.67300000000000004</v>
      </c>
      <c r="F6">
        <v>-1.98</v>
      </c>
      <c r="G6">
        <v>-159</v>
      </c>
      <c r="H6">
        <v>23</v>
      </c>
      <c r="I6" s="8">
        <f t="shared" si="0"/>
        <v>-45.54</v>
      </c>
      <c r="K6" t="s">
        <v>14</v>
      </c>
      <c r="L6">
        <v>0</v>
      </c>
      <c r="M6">
        <v>0.05</v>
      </c>
      <c r="N6">
        <v>-6.0000000000000001E-3</v>
      </c>
      <c r="O6">
        <v>0.63800000000000001</v>
      </c>
      <c r="P6">
        <v>-0.91500000000000004</v>
      </c>
      <c r="Q6">
        <v>-22</v>
      </c>
      <c r="R6">
        <v>12</v>
      </c>
      <c r="S6" s="8">
        <f t="shared" si="1"/>
        <v>-10.98</v>
      </c>
      <c r="U6" t="s">
        <v>14</v>
      </c>
      <c r="V6">
        <v>1</v>
      </c>
      <c r="W6">
        <v>0.05</v>
      </c>
      <c r="X6">
        <v>-1.7000000000000001E-2</v>
      </c>
      <c r="Y6">
        <v>0.54400000000000004</v>
      </c>
      <c r="Z6">
        <v>-3.2170000000000001</v>
      </c>
      <c r="AA6">
        <v>-29</v>
      </c>
      <c r="AB6">
        <v>11</v>
      </c>
      <c r="AC6" s="8">
        <f t="shared" si="2"/>
        <v>-35.387</v>
      </c>
      <c r="AE6" s="2" t="s">
        <v>144</v>
      </c>
      <c r="AF6" s="13">
        <f>+AVERAGE(D3:D45)</f>
        <v>-6.7142857142857178E-3</v>
      </c>
      <c r="AG6" s="13">
        <f>+AVERAGE(N3:N57)</f>
        <v>-5.9454545454545463E-3</v>
      </c>
      <c r="AH6" s="13">
        <f>+AVERAGE(X3:X72)</f>
        <v>-7.9285714285714324E-3</v>
      </c>
    </row>
    <row r="7" spans="1:34" x14ac:dyDescent="0.25">
      <c r="A7" t="s">
        <v>15</v>
      </c>
      <c r="B7">
        <v>1</v>
      </c>
      <c r="C7">
        <v>0.05</v>
      </c>
      <c r="D7">
        <v>-1.4999999999999999E-2</v>
      </c>
      <c r="E7">
        <v>0.70499999999999996</v>
      </c>
      <c r="F7">
        <v>-2.1</v>
      </c>
      <c r="G7">
        <v>-163</v>
      </c>
      <c r="H7">
        <v>23</v>
      </c>
      <c r="I7" s="8">
        <f t="shared" si="0"/>
        <v>-48.300000000000004</v>
      </c>
      <c r="K7" t="s">
        <v>15</v>
      </c>
      <c r="L7">
        <v>0</v>
      </c>
      <c r="M7">
        <v>0.05</v>
      </c>
      <c r="N7">
        <v>-2E-3</v>
      </c>
      <c r="O7">
        <v>0.65700000000000003</v>
      </c>
      <c r="P7">
        <v>-0.254</v>
      </c>
      <c r="Q7">
        <v>-8</v>
      </c>
      <c r="R7">
        <v>12</v>
      </c>
      <c r="S7" s="8">
        <f t="shared" si="1"/>
        <v>-3.048</v>
      </c>
      <c r="U7" t="s">
        <v>15</v>
      </c>
      <c r="V7">
        <v>1</v>
      </c>
      <c r="W7">
        <v>0.05</v>
      </c>
      <c r="X7">
        <v>-1.7000000000000001E-2</v>
      </c>
      <c r="Y7">
        <v>0.53700000000000003</v>
      </c>
      <c r="Z7">
        <v>-3.1040000000000001</v>
      </c>
      <c r="AA7">
        <v>-33</v>
      </c>
      <c r="AB7">
        <v>11</v>
      </c>
      <c r="AC7" s="8">
        <f t="shared" si="2"/>
        <v>-34.143999999999998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-6.0000000000000001E-3</v>
      </c>
      <c r="E8">
        <v>0.38200000000000001</v>
      </c>
      <c r="F8">
        <v>-1.609</v>
      </c>
      <c r="G8">
        <v>-121</v>
      </c>
      <c r="H8">
        <v>21</v>
      </c>
      <c r="I8" s="8">
        <f t="shared" si="0"/>
        <v>-37.006999999999998</v>
      </c>
      <c r="K8" t="s">
        <v>16</v>
      </c>
      <c r="L8">
        <v>0</v>
      </c>
      <c r="M8">
        <v>0.05</v>
      </c>
      <c r="N8">
        <v>-4.0000000000000001E-3</v>
      </c>
      <c r="O8">
        <v>0.376</v>
      </c>
      <c r="P8">
        <v>-0.97599999999999998</v>
      </c>
      <c r="Q8">
        <v>-7</v>
      </c>
      <c r="R8">
        <v>10</v>
      </c>
      <c r="S8" s="8">
        <f t="shared" si="1"/>
        <v>-11.712</v>
      </c>
      <c r="U8" t="s">
        <v>16</v>
      </c>
      <c r="V8">
        <v>1</v>
      </c>
      <c r="W8">
        <v>0.05</v>
      </c>
      <c r="X8">
        <v>-1.2E-2</v>
      </c>
      <c r="Y8">
        <v>0.33</v>
      </c>
      <c r="Z8">
        <v>-3.5110000000000001</v>
      </c>
      <c r="AA8">
        <v>-30</v>
      </c>
      <c r="AB8">
        <v>11</v>
      </c>
      <c r="AC8" s="8">
        <f t="shared" si="2"/>
        <v>-38.621000000000002</v>
      </c>
      <c r="AE8" s="2" t="s">
        <v>186</v>
      </c>
      <c r="AF8" s="4">
        <f>+COUNTIFS(B3:B69,"1",D3:D69,"&lt;0")/COUNTA(A3:A69)</f>
        <v>0.76190476190476186</v>
      </c>
      <c r="AG8" s="4">
        <f>+COUNTIFS(L3:L69,"1",N3:N69,"&lt;0")/COUNTA(K3:K69)</f>
        <v>0.32727272727272727</v>
      </c>
      <c r="AH8" s="4">
        <f>+COUNTIFS(V3:V72,"1",X3:X72,"&lt;0")/COUNTA(U3:U72)</f>
        <v>0.34285714285714286</v>
      </c>
    </row>
    <row r="9" spans="1:34" x14ac:dyDescent="0.25">
      <c r="A9" t="s">
        <v>102</v>
      </c>
      <c r="B9">
        <v>1</v>
      </c>
      <c r="C9">
        <v>0.05</v>
      </c>
      <c r="D9">
        <v>-1.0999999999999999E-2</v>
      </c>
      <c r="E9">
        <v>0.48899999999999999</v>
      </c>
      <c r="F9">
        <v>-2.181</v>
      </c>
      <c r="G9">
        <v>-155</v>
      </c>
      <c r="H9">
        <v>23</v>
      </c>
      <c r="I9" s="8">
        <f t="shared" si="0"/>
        <v>-50.163000000000004</v>
      </c>
      <c r="K9" t="s">
        <v>102</v>
      </c>
      <c r="L9">
        <v>1</v>
      </c>
      <c r="M9">
        <v>0.05</v>
      </c>
      <c r="N9">
        <v>-1.0999999999999999E-2</v>
      </c>
      <c r="O9">
        <v>0.503</v>
      </c>
      <c r="P9">
        <v>-2.121</v>
      </c>
      <c r="Q9">
        <v>-34</v>
      </c>
      <c r="R9">
        <v>12</v>
      </c>
      <c r="S9" s="8">
        <f t="shared" si="1"/>
        <v>-25.451999999999998</v>
      </c>
      <c r="U9" t="s">
        <v>102</v>
      </c>
      <c r="V9">
        <v>0</v>
      </c>
      <c r="W9">
        <v>0.05</v>
      </c>
      <c r="X9">
        <v>-1.0999999999999999E-2</v>
      </c>
      <c r="Y9">
        <v>0.36499999999999999</v>
      </c>
      <c r="Z9">
        <v>-3.0419999999999998</v>
      </c>
      <c r="AA9">
        <v>-19</v>
      </c>
      <c r="AB9">
        <v>11</v>
      </c>
      <c r="AC9" s="8">
        <f t="shared" si="2"/>
        <v>-33.461999999999996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+COUNTIFS(V3:V72,"1",X3:X72,"&gt;0")/COUNTA(U3:U72)</f>
        <v>1.4285714285714285E-2</v>
      </c>
    </row>
    <row r="10" spans="1:34" x14ac:dyDescent="0.25">
      <c r="A10" t="s">
        <v>103</v>
      </c>
      <c r="B10">
        <v>1</v>
      </c>
      <c r="C10">
        <v>0.05</v>
      </c>
      <c r="D10">
        <v>-1.2999999999999999E-2</v>
      </c>
      <c r="E10">
        <v>0.57899999999999996</v>
      </c>
      <c r="F10">
        <v>-2.1779999999999999</v>
      </c>
      <c r="G10">
        <v>-122</v>
      </c>
      <c r="H10">
        <v>22</v>
      </c>
      <c r="I10" s="8">
        <f t="shared" si="0"/>
        <v>-50.094000000000001</v>
      </c>
      <c r="K10" t="s">
        <v>103</v>
      </c>
      <c r="L10">
        <v>0</v>
      </c>
      <c r="M10">
        <v>0.05</v>
      </c>
      <c r="N10">
        <v>-8.0000000000000002E-3</v>
      </c>
      <c r="O10">
        <v>0.55300000000000005</v>
      </c>
      <c r="P10">
        <v>-1.5</v>
      </c>
      <c r="Q10">
        <v>-13</v>
      </c>
      <c r="R10">
        <v>11</v>
      </c>
      <c r="S10" s="8">
        <f t="shared" si="1"/>
        <v>-18</v>
      </c>
      <c r="U10" t="s">
        <v>103</v>
      </c>
      <c r="V10">
        <v>1</v>
      </c>
      <c r="W10">
        <v>0.05</v>
      </c>
      <c r="X10">
        <v>-0.02</v>
      </c>
      <c r="Y10">
        <v>0.47099999999999997</v>
      </c>
      <c r="Z10">
        <v>-4.2460000000000004</v>
      </c>
      <c r="AA10">
        <v>-36</v>
      </c>
      <c r="AB10">
        <v>11</v>
      </c>
      <c r="AC10" s="8">
        <f t="shared" si="2"/>
        <v>-46.706000000000003</v>
      </c>
      <c r="AF10" s="4"/>
      <c r="AG10" s="4"/>
      <c r="AH10" s="4"/>
    </row>
    <row r="11" spans="1:34" x14ac:dyDescent="0.25">
      <c r="A11" t="s">
        <v>17</v>
      </c>
      <c r="B11">
        <v>1</v>
      </c>
      <c r="C11">
        <v>0.05</v>
      </c>
      <c r="D11">
        <v>-8.9999999999999993E-3</v>
      </c>
      <c r="E11">
        <v>0.60799999999999998</v>
      </c>
      <c r="F11">
        <v>-1.5009999999999999</v>
      </c>
      <c r="G11">
        <v>-82</v>
      </c>
      <c r="H11">
        <v>19</v>
      </c>
      <c r="I11" s="8">
        <f t="shared" si="0"/>
        <v>-34.522999999999996</v>
      </c>
      <c r="K11" t="s">
        <v>19</v>
      </c>
      <c r="L11">
        <v>0</v>
      </c>
      <c r="M11">
        <v>0.05</v>
      </c>
      <c r="N11">
        <v>-1.4E-2</v>
      </c>
      <c r="O11">
        <v>0.70099999999999996</v>
      </c>
      <c r="P11">
        <v>-1.9359999999999999</v>
      </c>
      <c r="Q11">
        <v>-24</v>
      </c>
      <c r="R11">
        <v>12</v>
      </c>
      <c r="S11" s="8">
        <f t="shared" si="1"/>
        <v>-23.231999999999999</v>
      </c>
      <c r="U11" t="s">
        <v>17</v>
      </c>
      <c r="V11">
        <v>0</v>
      </c>
      <c r="W11">
        <v>0.05</v>
      </c>
      <c r="X11">
        <v>-8.9999999999999993E-3</v>
      </c>
      <c r="Y11">
        <v>0.496</v>
      </c>
      <c r="Z11">
        <v>-1.7470000000000001</v>
      </c>
      <c r="AA11">
        <v>-18</v>
      </c>
      <c r="AB11">
        <v>11</v>
      </c>
      <c r="AC11" s="8">
        <f t="shared" si="2"/>
        <v>-19.217000000000002</v>
      </c>
      <c r="AF11" s="4"/>
      <c r="AG11" s="4"/>
      <c r="AH11" s="4"/>
    </row>
    <row r="12" spans="1:34" x14ac:dyDescent="0.25">
      <c r="A12" t="s">
        <v>19</v>
      </c>
      <c r="B12">
        <v>1</v>
      </c>
      <c r="C12">
        <v>0.05</v>
      </c>
      <c r="D12">
        <v>-1.0999999999999999E-2</v>
      </c>
      <c r="E12">
        <v>0.66600000000000004</v>
      </c>
      <c r="F12">
        <v>-1.589</v>
      </c>
      <c r="G12">
        <v>-117</v>
      </c>
      <c r="H12">
        <v>23</v>
      </c>
      <c r="I12" s="8">
        <f t="shared" si="0"/>
        <v>-36.546999999999997</v>
      </c>
      <c r="K12" t="s">
        <v>20</v>
      </c>
      <c r="L12">
        <v>0</v>
      </c>
      <c r="M12">
        <v>0.05</v>
      </c>
      <c r="N12">
        <v>1E-3</v>
      </c>
      <c r="O12">
        <v>0.52400000000000002</v>
      </c>
      <c r="P12">
        <v>0.16700000000000001</v>
      </c>
      <c r="Q12">
        <v>9</v>
      </c>
      <c r="R12">
        <v>11</v>
      </c>
      <c r="S12" s="8">
        <f t="shared" si="1"/>
        <v>2.004</v>
      </c>
      <c r="U12" t="s">
        <v>19</v>
      </c>
      <c r="V12">
        <v>0</v>
      </c>
      <c r="W12">
        <v>0.05</v>
      </c>
      <c r="X12">
        <v>-1.4E-2</v>
      </c>
      <c r="Y12">
        <v>0.57499999999999996</v>
      </c>
      <c r="Z12">
        <v>-2.4700000000000002</v>
      </c>
      <c r="AA12">
        <v>-17</v>
      </c>
      <c r="AB12">
        <v>11</v>
      </c>
      <c r="AC12" s="8">
        <f t="shared" si="2"/>
        <v>-27.17</v>
      </c>
    </row>
    <row r="13" spans="1:34" x14ac:dyDescent="0.25">
      <c r="A13" t="s">
        <v>20</v>
      </c>
      <c r="B13">
        <v>1</v>
      </c>
      <c r="C13">
        <v>0.05</v>
      </c>
      <c r="D13">
        <v>-8.0000000000000002E-3</v>
      </c>
      <c r="E13">
        <v>0.57699999999999996</v>
      </c>
      <c r="F13">
        <v>-1.359</v>
      </c>
      <c r="G13">
        <v>-103</v>
      </c>
      <c r="H13">
        <v>22</v>
      </c>
      <c r="I13" s="8">
        <f t="shared" si="0"/>
        <v>-31.256999999999998</v>
      </c>
      <c r="K13" t="s">
        <v>107</v>
      </c>
      <c r="L13">
        <v>1</v>
      </c>
      <c r="M13">
        <v>0.05</v>
      </c>
      <c r="N13">
        <v>-7.0000000000000001E-3</v>
      </c>
      <c r="O13">
        <v>0.27700000000000002</v>
      </c>
      <c r="P13">
        <v>-2.5270000000000001</v>
      </c>
      <c r="Q13">
        <v>-43</v>
      </c>
      <c r="R13">
        <v>12</v>
      </c>
      <c r="S13" s="8">
        <f t="shared" si="1"/>
        <v>-30.324000000000002</v>
      </c>
      <c r="U13" t="s">
        <v>20</v>
      </c>
      <c r="V13">
        <v>0</v>
      </c>
      <c r="W13">
        <v>0.05</v>
      </c>
      <c r="X13">
        <v>-8.9999999999999993E-3</v>
      </c>
      <c r="Y13">
        <v>0.48599999999999999</v>
      </c>
      <c r="Z13">
        <v>-1.88</v>
      </c>
      <c r="AA13">
        <v>-25</v>
      </c>
      <c r="AB13">
        <v>11</v>
      </c>
      <c r="AC13" s="8">
        <f t="shared" si="2"/>
        <v>-20.68</v>
      </c>
    </row>
    <row r="14" spans="1:34" x14ac:dyDescent="0.25">
      <c r="A14" t="s">
        <v>105</v>
      </c>
      <c r="B14">
        <v>1</v>
      </c>
      <c r="C14">
        <v>0.05</v>
      </c>
      <c r="D14">
        <v>-5.0000000000000001E-3</v>
      </c>
      <c r="E14">
        <v>0.33</v>
      </c>
      <c r="F14">
        <v>-1.667</v>
      </c>
      <c r="G14">
        <v>-84</v>
      </c>
      <c r="H14">
        <v>20</v>
      </c>
      <c r="I14" s="8">
        <f t="shared" si="0"/>
        <v>-38.341000000000001</v>
      </c>
      <c r="K14" t="s">
        <v>23</v>
      </c>
      <c r="L14">
        <v>1</v>
      </c>
      <c r="M14">
        <v>0.05</v>
      </c>
      <c r="N14">
        <v>-1.2E-2</v>
      </c>
      <c r="O14">
        <v>0.437</v>
      </c>
      <c r="P14">
        <v>-2.6320000000000001</v>
      </c>
      <c r="Q14">
        <v>-32</v>
      </c>
      <c r="R14">
        <v>12</v>
      </c>
      <c r="S14" s="8">
        <f t="shared" si="1"/>
        <v>-31.584000000000003</v>
      </c>
      <c r="U14" t="s">
        <v>105</v>
      </c>
      <c r="V14">
        <v>0</v>
      </c>
      <c r="W14">
        <v>0.05</v>
      </c>
      <c r="X14">
        <v>-2E-3</v>
      </c>
      <c r="Y14">
        <v>0.23499999999999999</v>
      </c>
      <c r="Z14">
        <v>-0.63800000000000001</v>
      </c>
      <c r="AA14">
        <v>-7</v>
      </c>
      <c r="AB14">
        <v>11</v>
      </c>
      <c r="AC14" s="8">
        <f t="shared" si="2"/>
        <v>-7.0179999999999998</v>
      </c>
    </row>
    <row r="15" spans="1:34" x14ac:dyDescent="0.25">
      <c r="A15" t="s">
        <v>106</v>
      </c>
      <c r="B15">
        <v>1</v>
      </c>
      <c r="C15">
        <v>0.05</v>
      </c>
      <c r="D15">
        <v>-7.0000000000000001E-3</v>
      </c>
      <c r="E15">
        <v>0.42899999999999999</v>
      </c>
      <c r="F15">
        <v>-1.601</v>
      </c>
      <c r="G15">
        <v>-61</v>
      </c>
      <c r="H15">
        <v>19</v>
      </c>
      <c r="I15" s="8">
        <f t="shared" si="0"/>
        <v>-36.823</v>
      </c>
      <c r="K15" t="s">
        <v>24</v>
      </c>
      <c r="L15">
        <v>0</v>
      </c>
      <c r="M15">
        <v>0.05</v>
      </c>
      <c r="N15">
        <v>-4.0000000000000001E-3</v>
      </c>
      <c r="O15">
        <v>0.17799999999999999</v>
      </c>
      <c r="P15">
        <v>-2.056</v>
      </c>
      <c r="Q15">
        <v>-25</v>
      </c>
      <c r="R15">
        <v>12</v>
      </c>
      <c r="S15" s="8">
        <f t="shared" si="1"/>
        <v>-24.672000000000001</v>
      </c>
      <c r="U15" t="s">
        <v>106</v>
      </c>
      <c r="V15">
        <v>0</v>
      </c>
      <c r="W15">
        <v>0.05</v>
      </c>
      <c r="X15">
        <v>7.0000000000000001E-3</v>
      </c>
      <c r="Y15">
        <v>0.25</v>
      </c>
      <c r="Z15">
        <v>2.6669999999999998</v>
      </c>
      <c r="AA15">
        <v>13</v>
      </c>
      <c r="AB15">
        <v>11</v>
      </c>
      <c r="AC15" s="8">
        <f t="shared" si="2"/>
        <v>29.336999999999996</v>
      </c>
    </row>
    <row r="16" spans="1:34" x14ac:dyDescent="0.25">
      <c r="A16" t="s">
        <v>107</v>
      </c>
      <c r="B16">
        <v>1</v>
      </c>
      <c r="C16">
        <v>0.05</v>
      </c>
      <c r="D16">
        <v>-2E-3</v>
      </c>
      <c r="E16">
        <v>0.25800000000000001</v>
      </c>
      <c r="F16">
        <v>-0.90600000000000003</v>
      </c>
      <c r="G16">
        <v>-104</v>
      </c>
      <c r="H16">
        <v>23</v>
      </c>
      <c r="I16" s="8">
        <f t="shared" si="0"/>
        <v>-20.838000000000001</v>
      </c>
      <c r="K16" t="s">
        <v>94</v>
      </c>
      <c r="L16">
        <v>1</v>
      </c>
      <c r="M16">
        <v>0.05</v>
      </c>
      <c r="N16">
        <v>-8.0000000000000002E-3</v>
      </c>
      <c r="O16">
        <v>0.35899999999999999</v>
      </c>
      <c r="P16">
        <v>-2.262</v>
      </c>
      <c r="Q16">
        <v>-40</v>
      </c>
      <c r="R16">
        <v>12</v>
      </c>
      <c r="S16" s="8">
        <f t="shared" si="1"/>
        <v>-27.143999999999998</v>
      </c>
      <c r="U16" t="s">
        <v>107</v>
      </c>
      <c r="V16">
        <v>0</v>
      </c>
      <c r="W16">
        <v>0.05</v>
      </c>
      <c r="X16">
        <v>-3.0000000000000001E-3</v>
      </c>
      <c r="Y16">
        <v>0.23</v>
      </c>
      <c r="Z16">
        <v>-1.085</v>
      </c>
      <c r="AA16">
        <v>-16</v>
      </c>
      <c r="AB16">
        <v>11</v>
      </c>
      <c r="AC16" s="8">
        <f t="shared" si="2"/>
        <v>-11.934999999999999</v>
      </c>
    </row>
    <row r="17" spans="1:29" x14ac:dyDescent="0.25">
      <c r="A17" t="s">
        <v>23</v>
      </c>
      <c r="B17">
        <v>1</v>
      </c>
      <c r="C17">
        <v>0.05</v>
      </c>
      <c r="D17">
        <v>-4.0000000000000001E-3</v>
      </c>
      <c r="E17">
        <v>0.4</v>
      </c>
      <c r="F17">
        <v>-1.042</v>
      </c>
      <c r="G17">
        <v>-89</v>
      </c>
      <c r="H17">
        <v>23</v>
      </c>
      <c r="I17" s="8">
        <f t="shared" si="0"/>
        <v>-23.966000000000001</v>
      </c>
      <c r="K17" t="s">
        <v>108</v>
      </c>
      <c r="L17">
        <v>0</v>
      </c>
      <c r="M17">
        <v>0.05</v>
      </c>
      <c r="N17">
        <v>-8.9999999999999993E-3</v>
      </c>
      <c r="O17">
        <v>0.40300000000000002</v>
      </c>
      <c r="P17">
        <v>-2.1909999999999998</v>
      </c>
      <c r="Q17">
        <v>-18</v>
      </c>
      <c r="R17">
        <v>12</v>
      </c>
      <c r="S17" s="8">
        <f t="shared" si="1"/>
        <v>-26.291999999999998</v>
      </c>
      <c r="U17" t="s">
        <v>23</v>
      </c>
      <c r="V17">
        <v>0</v>
      </c>
      <c r="W17">
        <v>0.05</v>
      </c>
      <c r="X17">
        <v>-1E-3</v>
      </c>
      <c r="Y17">
        <v>0.33800000000000002</v>
      </c>
      <c r="Z17">
        <v>-0.42699999999999999</v>
      </c>
      <c r="AA17">
        <v>-3</v>
      </c>
      <c r="AB17">
        <v>11</v>
      </c>
      <c r="AC17" s="8">
        <f t="shared" si="2"/>
        <v>-4.6970000000000001</v>
      </c>
    </row>
    <row r="18" spans="1:29" x14ac:dyDescent="0.25">
      <c r="A18" t="s">
        <v>24</v>
      </c>
      <c r="B18">
        <v>0</v>
      </c>
      <c r="C18">
        <v>0.05</v>
      </c>
      <c r="D18">
        <v>-1E-3</v>
      </c>
      <c r="E18">
        <v>0.158</v>
      </c>
      <c r="F18">
        <v>-0.63300000000000001</v>
      </c>
      <c r="G18">
        <v>-57</v>
      </c>
      <c r="H18">
        <v>23</v>
      </c>
      <c r="I18" s="8">
        <f t="shared" si="0"/>
        <v>-14.559000000000001</v>
      </c>
      <c r="K18" t="s">
        <v>56</v>
      </c>
      <c r="L18">
        <v>1</v>
      </c>
      <c r="M18">
        <v>0.05</v>
      </c>
      <c r="N18">
        <v>-8.9999999999999993E-3</v>
      </c>
      <c r="O18">
        <v>0.32900000000000001</v>
      </c>
      <c r="P18">
        <v>-2.6110000000000002</v>
      </c>
      <c r="Q18">
        <v>-31</v>
      </c>
      <c r="R18">
        <v>11</v>
      </c>
      <c r="S18" s="8">
        <f t="shared" si="1"/>
        <v>-31.332000000000001</v>
      </c>
      <c r="U18" t="s">
        <v>24</v>
      </c>
      <c r="V18">
        <v>0</v>
      </c>
      <c r="W18">
        <v>0.05</v>
      </c>
      <c r="X18">
        <v>-1E-3</v>
      </c>
      <c r="Y18">
        <v>0.14799999999999999</v>
      </c>
      <c r="Z18">
        <v>-0.77400000000000002</v>
      </c>
      <c r="AA18">
        <v>-10</v>
      </c>
      <c r="AB18">
        <v>11</v>
      </c>
      <c r="AC18" s="8">
        <f t="shared" si="2"/>
        <v>-8.5139999999999993</v>
      </c>
    </row>
    <row r="19" spans="1:29" x14ac:dyDescent="0.25">
      <c r="A19" t="s">
        <v>94</v>
      </c>
      <c r="B19">
        <v>1</v>
      </c>
      <c r="C19">
        <v>0.05</v>
      </c>
      <c r="D19">
        <v>-3.0000000000000001E-3</v>
      </c>
      <c r="E19">
        <v>0.32400000000000001</v>
      </c>
      <c r="F19">
        <v>-1.0620000000000001</v>
      </c>
      <c r="G19">
        <v>-94</v>
      </c>
      <c r="H19">
        <v>23</v>
      </c>
      <c r="I19" s="8">
        <f t="shared" si="0"/>
        <v>-24.426000000000002</v>
      </c>
      <c r="K19" t="s">
        <v>57</v>
      </c>
      <c r="L19">
        <v>0</v>
      </c>
      <c r="M19">
        <v>0.05</v>
      </c>
      <c r="N19">
        <v>2E-3</v>
      </c>
      <c r="O19">
        <v>0.22500000000000001</v>
      </c>
      <c r="P19">
        <v>0.84</v>
      </c>
      <c r="Q19">
        <v>7</v>
      </c>
      <c r="R19">
        <v>12</v>
      </c>
      <c r="S19" s="8">
        <f t="shared" si="1"/>
        <v>10.08</v>
      </c>
      <c r="U19" t="s">
        <v>94</v>
      </c>
      <c r="V19">
        <v>1</v>
      </c>
      <c r="W19">
        <v>0.05</v>
      </c>
      <c r="X19">
        <v>-1.2E-2</v>
      </c>
      <c r="Y19">
        <v>0.35899999999999999</v>
      </c>
      <c r="Z19">
        <v>-3.343</v>
      </c>
      <c r="AA19">
        <v>-31</v>
      </c>
      <c r="AB19">
        <v>11</v>
      </c>
      <c r="AC19" s="8">
        <f t="shared" si="2"/>
        <v>-36.772999999999996</v>
      </c>
    </row>
    <row r="20" spans="1:29" x14ac:dyDescent="0.25">
      <c r="A20" t="s">
        <v>108</v>
      </c>
      <c r="B20">
        <v>0</v>
      </c>
      <c r="C20">
        <v>0.05</v>
      </c>
      <c r="D20">
        <v>-1E-3</v>
      </c>
      <c r="E20">
        <v>0.33500000000000002</v>
      </c>
      <c r="F20">
        <v>-0.39800000000000002</v>
      </c>
      <c r="G20">
        <v>-34</v>
      </c>
      <c r="H20">
        <v>23</v>
      </c>
      <c r="I20" s="8">
        <f t="shared" si="0"/>
        <v>-9.1539999999999999</v>
      </c>
      <c r="K20" t="s">
        <v>58</v>
      </c>
      <c r="L20">
        <v>0</v>
      </c>
      <c r="M20">
        <v>0.05</v>
      </c>
      <c r="N20">
        <v>-1E-3</v>
      </c>
      <c r="O20">
        <v>0.13</v>
      </c>
      <c r="P20">
        <v>-0.57599999999999996</v>
      </c>
      <c r="Q20">
        <v>-1</v>
      </c>
      <c r="R20">
        <v>11</v>
      </c>
      <c r="S20" s="8">
        <f t="shared" si="1"/>
        <v>-6.911999999999999</v>
      </c>
      <c r="U20" t="s">
        <v>108</v>
      </c>
      <c r="V20">
        <v>0</v>
      </c>
      <c r="W20">
        <v>0.05</v>
      </c>
      <c r="X20">
        <v>-7.0000000000000001E-3</v>
      </c>
      <c r="Y20">
        <v>0.377</v>
      </c>
      <c r="Z20">
        <v>-1.958</v>
      </c>
      <c r="AA20">
        <v>-21</v>
      </c>
      <c r="AB20">
        <v>11</v>
      </c>
      <c r="AC20" s="8">
        <f t="shared" si="2"/>
        <v>-21.538</v>
      </c>
    </row>
    <row r="21" spans="1:29" x14ac:dyDescent="0.25">
      <c r="A21" t="s">
        <v>56</v>
      </c>
      <c r="B21">
        <v>1</v>
      </c>
      <c r="C21">
        <v>0.05</v>
      </c>
      <c r="D21">
        <v>-3.0000000000000001E-3</v>
      </c>
      <c r="E21">
        <v>0.29299999999999998</v>
      </c>
      <c r="F21">
        <v>-1.0720000000000001</v>
      </c>
      <c r="G21">
        <v>-79</v>
      </c>
      <c r="H21">
        <v>22</v>
      </c>
      <c r="I21" s="8">
        <f t="shared" si="0"/>
        <v>-24.656000000000002</v>
      </c>
      <c r="K21" t="s">
        <v>60</v>
      </c>
      <c r="L21">
        <v>0</v>
      </c>
      <c r="M21">
        <v>0.05</v>
      </c>
      <c r="N21">
        <v>6.0000000000000001E-3</v>
      </c>
      <c r="O21">
        <v>0.215</v>
      </c>
      <c r="P21">
        <v>2.8860000000000001</v>
      </c>
      <c r="Q21">
        <v>7</v>
      </c>
      <c r="R21">
        <v>11</v>
      </c>
      <c r="S21" s="8">
        <f t="shared" si="1"/>
        <v>34.632000000000005</v>
      </c>
      <c r="U21" t="s">
        <v>56</v>
      </c>
      <c r="V21">
        <v>0</v>
      </c>
      <c r="W21">
        <v>0.05</v>
      </c>
      <c r="X21">
        <v>-8.0000000000000002E-3</v>
      </c>
      <c r="Y21">
        <v>0.307</v>
      </c>
      <c r="Z21">
        <v>-2.6920000000000002</v>
      </c>
      <c r="AA21">
        <v>-24</v>
      </c>
      <c r="AB21">
        <v>11</v>
      </c>
      <c r="AC21" s="8">
        <f t="shared" si="2"/>
        <v>-29.612000000000002</v>
      </c>
    </row>
    <row r="22" spans="1:29" x14ac:dyDescent="0.25">
      <c r="A22" t="s">
        <v>57</v>
      </c>
      <c r="B22">
        <v>0</v>
      </c>
      <c r="C22">
        <v>0.05</v>
      </c>
      <c r="D22">
        <v>-3.0000000000000001E-3</v>
      </c>
      <c r="E22">
        <v>0.24099999999999999</v>
      </c>
      <c r="F22">
        <v>-1.2</v>
      </c>
      <c r="G22">
        <v>-67</v>
      </c>
      <c r="H22">
        <v>23</v>
      </c>
      <c r="I22" s="8">
        <f t="shared" si="0"/>
        <v>-27.599999999999998</v>
      </c>
      <c r="K22" t="s">
        <v>96</v>
      </c>
      <c r="L22">
        <v>0</v>
      </c>
      <c r="M22">
        <v>0.05</v>
      </c>
      <c r="N22">
        <v>-8.0000000000000002E-3</v>
      </c>
      <c r="O22">
        <v>0.52900000000000003</v>
      </c>
      <c r="P22">
        <v>-1.589</v>
      </c>
      <c r="Q22">
        <v>-20</v>
      </c>
      <c r="R22">
        <v>12</v>
      </c>
      <c r="S22" s="8">
        <f t="shared" si="1"/>
        <v>-19.067999999999998</v>
      </c>
      <c r="U22" t="s">
        <v>57</v>
      </c>
      <c r="V22">
        <v>0</v>
      </c>
      <c r="W22">
        <v>0.05</v>
      </c>
      <c r="X22">
        <v>-0.01</v>
      </c>
      <c r="Y22">
        <v>0.24299999999999999</v>
      </c>
      <c r="Z22">
        <v>-3.984</v>
      </c>
      <c r="AA22">
        <v>-25</v>
      </c>
      <c r="AB22">
        <v>11</v>
      </c>
      <c r="AC22" s="8">
        <f t="shared" si="2"/>
        <v>-43.823999999999998</v>
      </c>
    </row>
    <row r="23" spans="1:29" x14ac:dyDescent="0.25">
      <c r="A23" t="s">
        <v>58</v>
      </c>
      <c r="B23">
        <v>1</v>
      </c>
      <c r="C23">
        <v>0.05</v>
      </c>
      <c r="D23">
        <v>-4.0000000000000001E-3</v>
      </c>
      <c r="E23">
        <v>0.155</v>
      </c>
      <c r="F23">
        <v>-2.3420000000000001</v>
      </c>
      <c r="G23">
        <v>-89</v>
      </c>
      <c r="H23">
        <v>22</v>
      </c>
      <c r="I23" s="8">
        <f t="shared" si="0"/>
        <v>-53.866</v>
      </c>
      <c r="K23" t="s">
        <v>97</v>
      </c>
      <c r="L23">
        <v>0</v>
      </c>
      <c r="M23">
        <v>0.05</v>
      </c>
      <c r="N23">
        <v>0</v>
      </c>
      <c r="O23">
        <v>0.121</v>
      </c>
      <c r="P23">
        <v>0.377</v>
      </c>
      <c r="Q23">
        <v>4</v>
      </c>
      <c r="R23">
        <v>11</v>
      </c>
      <c r="S23" s="8">
        <f t="shared" si="1"/>
        <v>4.524</v>
      </c>
      <c r="U23" t="s">
        <v>58</v>
      </c>
      <c r="V23">
        <v>1</v>
      </c>
      <c r="W23">
        <v>0.05</v>
      </c>
      <c r="X23">
        <v>-5.0000000000000001E-3</v>
      </c>
      <c r="Y23">
        <v>0.115</v>
      </c>
      <c r="Z23">
        <v>-4.3479999999999999</v>
      </c>
      <c r="AA23">
        <v>-37</v>
      </c>
      <c r="AB23">
        <v>11</v>
      </c>
      <c r="AC23" s="8">
        <f t="shared" si="2"/>
        <v>-47.827999999999996</v>
      </c>
    </row>
    <row r="24" spans="1:29" x14ac:dyDescent="0.25">
      <c r="A24" t="s">
        <v>60</v>
      </c>
      <c r="B24">
        <v>0</v>
      </c>
      <c r="C24">
        <v>0.05</v>
      </c>
      <c r="D24">
        <v>-1E-3</v>
      </c>
      <c r="E24">
        <v>0.27500000000000002</v>
      </c>
      <c r="F24">
        <v>-0.32700000000000001</v>
      </c>
      <c r="G24">
        <v>-15</v>
      </c>
      <c r="H24">
        <v>22</v>
      </c>
      <c r="I24" s="8">
        <f t="shared" si="0"/>
        <v>-7.5209999999999999</v>
      </c>
      <c r="K24" t="s">
        <v>109</v>
      </c>
      <c r="L24">
        <v>0</v>
      </c>
      <c r="M24">
        <v>0.05</v>
      </c>
      <c r="N24">
        <v>2E-3</v>
      </c>
      <c r="O24">
        <v>0.59599999999999997</v>
      </c>
      <c r="P24">
        <v>0.33600000000000002</v>
      </c>
      <c r="Q24">
        <v>2</v>
      </c>
      <c r="R24">
        <v>12</v>
      </c>
      <c r="S24" s="8">
        <f t="shared" si="1"/>
        <v>4.032</v>
      </c>
      <c r="U24" t="s">
        <v>60</v>
      </c>
      <c r="V24">
        <v>0</v>
      </c>
      <c r="W24">
        <v>0.05</v>
      </c>
      <c r="X24">
        <v>-7.0000000000000001E-3</v>
      </c>
      <c r="Y24">
        <v>0.26600000000000001</v>
      </c>
      <c r="Z24">
        <v>-2.5329999999999999</v>
      </c>
      <c r="AA24">
        <v>-15</v>
      </c>
      <c r="AB24">
        <v>11</v>
      </c>
      <c r="AC24" s="8">
        <f t="shared" si="2"/>
        <v>-27.863</v>
      </c>
    </row>
    <row r="25" spans="1:29" x14ac:dyDescent="0.25">
      <c r="A25" t="s">
        <v>96</v>
      </c>
      <c r="B25">
        <v>1</v>
      </c>
      <c r="C25">
        <v>0.05</v>
      </c>
      <c r="D25">
        <v>-7.0000000000000001E-3</v>
      </c>
      <c r="E25">
        <v>0.52700000000000002</v>
      </c>
      <c r="F25">
        <v>-1.423</v>
      </c>
      <c r="G25">
        <v>-136</v>
      </c>
      <c r="H25">
        <v>23</v>
      </c>
      <c r="I25" s="8">
        <f t="shared" si="0"/>
        <v>-32.728999999999999</v>
      </c>
      <c r="K25" t="s">
        <v>110</v>
      </c>
      <c r="L25">
        <v>0</v>
      </c>
      <c r="M25">
        <v>0.05</v>
      </c>
      <c r="N25">
        <v>8.0000000000000002E-3</v>
      </c>
      <c r="O25">
        <v>0.42</v>
      </c>
      <c r="P25">
        <v>2.0259999999999998</v>
      </c>
      <c r="Q25">
        <v>28</v>
      </c>
      <c r="R25">
        <v>12</v>
      </c>
      <c r="S25" s="8">
        <f t="shared" si="1"/>
        <v>24.311999999999998</v>
      </c>
      <c r="U25" t="s">
        <v>96</v>
      </c>
      <c r="V25">
        <v>0</v>
      </c>
      <c r="W25">
        <v>0.05</v>
      </c>
      <c r="X25">
        <v>-8.0000000000000002E-3</v>
      </c>
      <c r="Y25">
        <v>0.45100000000000001</v>
      </c>
      <c r="Z25">
        <v>-1.8169999999999999</v>
      </c>
      <c r="AA25">
        <v>-17</v>
      </c>
      <c r="AB25">
        <v>11</v>
      </c>
      <c r="AC25" s="8">
        <f t="shared" si="2"/>
        <v>-19.986999999999998</v>
      </c>
    </row>
    <row r="26" spans="1:29" x14ac:dyDescent="0.25">
      <c r="A26" t="s">
        <v>97</v>
      </c>
      <c r="B26">
        <v>1</v>
      </c>
      <c r="C26">
        <v>0.05</v>
      </c>
      <c r="D26">
        <v>-3.0000000000000001E-3</v>
      </c>
      <c r="E26">
        <v>0.14000000000000001</v>
      </c>
      <c r="F26">
        <v>-2.1070000000000002</v>
      </c>
      <c r="G26">
        <v>-108</v>
      </c>
      <c r="H26">
        <v>22</v>
      </c>
      <c r="I26" s="8">
        <f t="shared" si="0"/>
        <v>-48.461000000000006</v>
      </c>
      <c r="K26" t="s">
        <v>26</v>
      </c>
      <c r="L26">
        <v>1</v>
      </c>
      <c r="M26">
        <v>0.05</v>
      </c>
      <c r="N26">
        <v>-0.02</v>
      </c>
      <c r="O26">
        <v>0.622</v>
      </c>
      <c r="P26">
        <v>-3.262</v>
      </c>
      <c r="Q26">
        <v>-48</v>
      </c>
      <c r="R26">
        <v>12</v>
      </c>
      <c r="S26" s="8">
        <f t="shared" si="1"/>
        <v>-39.143999999999998</v>
      </c>
      <c r="U26" t="s">
        <v>97</v>
      </c>
      <c r="V26">
        <v>0</v>
      </c>
      <c r="W26">
        <v>0.05</v>
      </c>
      <c r="X26">
        <v>-3.0000000000000001E-3</v>
      </c>
      <c r="Y26">
        <v>0.106</v>
      </c>
      <c r="Z26">
        <v>-2.9249999999999998</v>
      </c>
      <c r="AA26">
        <v>-19</v>
      </c>
      <c r="AB26">
        <v>11</v>
      </c>
      <c r="AC26" s="8">
        <f t="shared" si="2"/>
        <v>-32.174999999999997</v>
      </c>
    </row>
    <row r="27" spans="1:29" x14ac:dyDescent="0.25">
      <c r="A27" t="s">
        <v>109</v>
      </c>
      <c r="B27">
        <v>1</v>
      </c>
      <c r="C27">
        <v>0.05</v>
      </c>
      <c r="D27">
        <v>-1.6E-2</v>
      </c>
      <c r="E27">
        <v>0.60899999999999999</v>
      </c>
      <c r="F27">
        <v>-2.6269999999999998</v>
      </c>
      <c r="G27">
        <v>-161</v>
      </c>
      <c r="H27">
        <v>23</v>
      </c>
      <c r="I27" s="8">
        <f t="shared" si="0"/>
        <v>-60.420999999999992</v>
      </c>
      <c r="K27" t="s">
        <v>27</v>
      </c>
      <c r="L27">
        <v>0</v>
      </c>
      <c r="M27">
        <v>0.05</v>
      </c>
      <c r="N27">
        <v>-4.0000000000000001E-3</v>
      </c>
      <c r="O27">
        <v>0.112</v>
      </c>
      <c r="P27">
        <v>-3.5710000000000002</v>
      </c>
      <c r="Q27">
        <v>-12</v>
      </c>
      <c r="R27">
        <v>9</v>
      </c>
      <c r="S27" s="8">
        <f t="shared" si="1"/>
        <v>-42.852000000000004</v>
      </c>
      <c r="U27" t="s">
        <v>109</v>
      </c>
      <c r="V27">
        <v>1</v>
      </c>
      <c r="W27">
        <v>0.05</v>
      </c>
      <c r="X27">
        <v>-0.01</v>
      </c>
      <c r="Y27">
        <v>0.41</v>
      </c>
      <c r="Z27">
        <v>-2.3330000000000002</v>
      </c>
      <c r="AA27">
        <v>-33</v>
      </c>
      <c r="AB27">
        <v>11</v>
      </c>
      <c r="AC27" s="8">
        <f t="shared" si="2"/>
        <v>-25.663000000000004</v>
      </c>
    </row>
    <row r="28" spans="1:29" x14ac:dyDescent="0.25">
      <c r="A28" t="s">
        <v>110</v>
      </c>
      <c r="B28">
        <v>1</v>
      </c>
      <c r="C28">
        <v>0.05</v>
      </c>
      <c r="D28">
        <v>-8.0000000000000002E-3</v>
      </c>
      <c r="E28">
        <v>0.48199999999999998</v>
      </c>
      <c r="F28">
        <v>-1.633</v>
      </c>
      <c r="G28">
        <v>-103</v>
      </c>
      <c r="H28">
        <v>23</v>
      </c>
      <c r="I28" s="8">
        <f t="shared" si="0"/>
        <v>-37.558999999999997</v>
      </c>
      <c r="K28" t="s">
        <v>28</v>
      </c>
      <c r="L28">
        <v>0</v>
      </c>
      <c r="M28">
        <v>0.05</v>
      </c>
      <c r="N28">
        <v>-1.7000000000000001E-2</v>
      </c>
      <c r="O28">
        <v>0.79100000000000004</v>
      </c>
      <c r="P28">
        <v>-2.1019999999999999</v>
      </c>
      <c r="Q28">
        <v>-16</v>
      </c>
      <c r="R28">
        <v>12</v>
      </c>
      <c r="S28" s="8">
        <f t="shared" si="1"/>
        <v>-25.223999999999997</v>
      </c>
      <c r="U28" t="s">
        <v>110</v>
      </c>
      <c r="V28">
        <v>0</v>
      </c>
      <c r="W28">
        <v>0.05</v>
      </c>
      <c r="X28">
        <v>-0.01</v>
      </c>
      <c r="Y28">
        <v>0.38400000000000001</v>
      </c>
      <c r="Z28">
        <v>-2.5369999999999999</v>
      </c>
      <c r="AA28">
        <v>-25</v>
      </c>
      <c r="AB28">
        <v>11</v>
      </c>
      <c r="AC28" s="8">
        <f t="shared" si="2"/>
        <v>-27.907</v>
      </c>
    </row>
    <row r="29" spans="1:29" x14ac:dyDescent="0.25">
      <c r="A29" t="s">
        <v>26</v>
      </c>
      <c r="B29">
        <v>1</v>
      </c>
      <c r="C29">
        <v>0.05</v>
      </c>
      <c r="D29">
        <v>-8.0000000000000002E-3</v>
      </c>
      <c r="E29">
        <v>0.55500000000000005</v>
      </c>
      <c r="F29">
        <v>-1.407</v>
      </c>
      <c r="G29">
        <v>-105</v>
      </c>
      <c r="H29">
        <v>23</v>
      </c>
      <c r="I29" s="8">
        <f t="shared" si="0"/>
        <v>-32.361000000000004</v>
      </c>
      <c r="K29" t="s">
        <v>29</v>
      </c>
      <c r="L29">
        <v>1</v>
      </c>
      <c r="M29">
        <v>0.05</v>
      </c>
      <c r="N29">
        <v>-0.04</v>
      </c>
      <c r="O29">
        <v>0.90100000000000002</v>
      </c>
      <c r="P29">
        <v>-4.4859999999999998</v>
      </c>
      <c r="Q29">
        <v>-38</v>
      </c>
      <c r="R29">
        <v>12</v>
      </c>
      <c r="S29" s="8">
        <f t="shared" si="1"/>
        <v>-53.831999999999994</v>
      </c>
      <c r="U29" t="s">
        <v>27</v>
      </c>
      <c r="V29">
        <v>1</v>
      </c>
      <c r="W29">
        <v>0.05</v>
      </c>
      <c r="X29">
        <v>-6.0000000000000001E-3</v>
      </c>
      <c r="Y29">
        <v>0.107</v>
      </c>
      <c r="Z29">
        <v>-5.1639999999999997</v>
      </c>
      <c r="AA29">
        <v>-35</v>
      </c>
      <c r="AB29">
        <v>11</v>
      </c>
      <c r="AC29" s="8">
        <f t="shared" si="2"/>
        <v>-56.803999999999995</v>
      </c>
    </row>
    <row r="30" spans="1:29" x14ac:dyDescent="0.25">
      <c r="A30" t="s">
        <v>27</v>
      </c>
      <c r="B30">
        <v>1</v>
      </c>
      <c r="C30">
        <v>0.05</v>
      </c>
      <c r="D30">
        <v>-2E-3</v>
      </c>
      <c r="E30">
        <v>0.105</v>
      </c>
      <c r="F30">
        <v>-1.843</v>
      </c>
      <c r="G30">
        <v>-69</v>
      </c>
      <c r="H30">
        <v>20</v>
      </c>
      <c r="I30" s="8">
        <f t="shared" si="0"/>
        <v>-42.388999999999996</v>
      </c>
      <c r="K30" t="s">
        <v>30</v>
      </c>
      <c r="L30">
        <v>1</v>
      </c>
      <c r="M30">
        <v>0.05</v>
      </c>
      <c r="N30">
        <v>-1.9E-2</v>
      </c>
      <c r="O30">
        <v>0.627</v>
      </c>
      <c r="P30">
        <v>-3.03</v>
      </c>
      <c r="Q30">
        <v>-32</v>
      </c>
      <c r="R30">
        <v>12</v>
      </c>
      <c r="S30" s="8">
        <f t="shared" si="1"/>
        <v>-36.36</v>
      </c>
      <c r="U30" t="s">
        <v>28</v>
      </c>
      <c r="V30">
        <v>0</v>
      </c>
      <c r="W30">
        <v>0.05</v>
      </c>
      <c r="X30">
        <v>-8.9999999999999993E-3</v>
      </c>
      <c r="Y30">
        <v>0.60899999999999999</v>
      </c>
      <c r="Z30">
        <v>-1.446</v>
      </c>
      <c r="AA30">
        <v>-14</v>
      </c>
      <c r="AB30">
        <v>11</v>
      </c>
      <c r="AC30" s="8">
        <f t="shared" si="2"/>
        <v>-15.905999999999999</v>
      </c>
    </row>
    <row r="31" spans="1:29" x14ac:dyDescent="0.25">
      <c r="A31" t="s">
        <v>28</v>
      </c>
      <c r="B31">
        <v>1</v>
      </c>
      <c r="C31">
        <v>0.05</v>
      </c>
      <c r="D31">
        <v>-0.01</v>
      </c>
      <c r="E31">
        <v>0.74399999999999999</v>
      </c>
      <c r="F31">
        <v>-1.393</v>
      </c>
      <c r="G31">
        <v>-114</v>
      </c>
      <c r="H31">
        <v>23</v>
      </c>
      <c r="I31" s="8">
        <f t="shared" si="0"/>
        <v>-32.039000000000001</v>
      </c>
      <c r="K31" t="s">
        <v>111</v>
      </c>
      <c r="L31">
        <v>1</v>
      </c>
      <c r="M31">
        <v>0.05</v>
      </c>
      <c r="N31">
        <v>-1.2E-2</v>
      </c>
      <c r="O31">
        <v>0.57099999999999995</v>
      </c>
      <c r="P31">
        <v>-2.1320000000000001</v>
      </c>
      <c r="Q31">
        <v>-40</v>
      </c>
      <c r="R31">
        <v>12</v>
      </c>
      <c r="S31" s="8">
        <f t="shared" si="1"/>
        <v>-25.584000000000003</v>
      </c>
      <c r="U31" t="s">
        <v>29</v>
      </c>
      <c r="V31">
        <v>0</v>
      </c>
      <c r="W31">
        <v>0.05</v>
      </c>
      <c r="X31">
        <v>-3.0000000000000001E-3</v>
      </c>
      <c r="Y31">
        <v>0.51300000000000001</v>
      </c>
      <c r="Z31">
        <v>-0.52</v>
      </c>
      <c r="AA31">
        <v>-3</v>
      </c>
      <c r="AB31">
        <v>11</v>
      </c>
      <c r="AC31" s="8">
        <f t="shared" si="2"/>
        <v>-5.7200000000000006</v>
      </c>
    </row>
    <row r="32" spans="1:29" x14ac:dyDescent="0.25">
      <c r="A32" t="s">
        <v>29</v>
      </c>
      <c r="B32">
        <v>1</v>
      </c>
      <c r="C32">
        <v>0.05</v>
      </c>
      <c r="D32">
        <v>-1.2999999999999999E-2</v>
      </c>
      <c r="E32">
        <v>0.71</v>
      </c>
      <c r="F32">
        <v>-1.7989999999999999</v>
      </c>
      <c r="G32">
        <v>-103</v>
      </c>
      <c r="H32">
        <v>23</v>
      </c>
      <c r="I32" s="8">
        <f t="shared" si="0"/>
        <v>-41.376999999999995</v>
      </c>
      <c r="K32" t="s">
        <v>34</v>
      </c>
      <c r="L32">
        <v>1</v>
      </c>
      <c r="M32">
        <v>0.05</v>
      </c>
      <c r="N32">
        <v>-3.0000000000000001E-3</v>
      </c>
      <c r="O32">
        <v>8.7999999999999995E-2</v>
      </c>
      <c r="P32">
        <v>-3.0190000000000001</v>
      </c>
      <c r="Q32">
        <v>-41</v>
      </c>
      <c r="R32">
        <v>12</v>
      </c>
      <c r="S32" s="8">
        <f t="shared" si="1"/>
        <v>-36.228000000000002</v>
      </c>
      <c r="U32" t="s">
        <v>30</v>
      </c>
      <c r="V32">
        <v>0</v>
      </c>
      <c r="W32">
        <v>0.05</v>
      </c>
      <c r="X32">
        <v>-4.0000000000000001E-3</v>
      </c>
      <c r="Y32">
        <v>0.45600000000000002</v>
      </c>
      <c r="Z32">
        <v>-0.79600000000000004</v>
      </c>
      <c r="AA32">
        <v>-11</v>
      </c>
      <c r="AB32">
        <v>11</v>
      </c>
      <c r="AC32" s="8">
        <f t="shared" si="2"/>
        <v>-8.7560000000000002</v>
      </c>
    </row>
    <row r="33" spans="1:29" x14ac:dyDescent="0.25">
      <c r="A33" t="s">
        <v>30</v>
      </c>
      <c r="B33">
        <v>1</v>
      </c>
      <c r="C33">
        <v>0.05</v>
      </c>
      <c r="D33">
        <v>-8.0000000000000002E-3</v>
      </c>
      <c r="E33">
        <v>0.56399999999999995</v>
      </c>
      <c r="F33">
        <v>-1.36</v>
      </c>
      <c r="G33">
        <v>-91</v>
      </c>
      <c r="H33">
        <v>23</v>
      </c>
      <c r="I33" s="8">
        <f t="shared" si="0"/>
        <v>-31.28</v>
      </c>
      <c r="K33" t="s">
        <v>35</v>
      </c>
      <c r="L33">
        <v>0</v>
      </c>
      <c r="M33">
        <v>0.05</v>
      </c>
      <c r="N33">
        <v>-1E-3</v>
      </c>
      <c r="O33">
        <v>6.4000000000000001E-2</v>
      </c>
      <c r="P33">
        <v>-1.5620000000000001</v>
      </c>
      <c r="Q33">
        <v>-15</v>
      </c>
      <c r="R33">
        <v>12</v>
      </c>
      <c r="S33" s="8">
        <f t="shared" si="1"/>
        <v>-18.744</v>
      </c>
      <c r="U33" t="s">
        <v>111</v>
      </c>
      <c r="V33">
        <v>0</v>
      </c>
      <c r="W33">
        <v>0.05</v>
      </c>
      <c r="X33">
        <v>0</v>
      </c>
      <c r="Y33">
        <v>0.38900000000000001</v>
      </c>
      <c r="Z33">
        <v>-0.10299999999999999</v>
      </c>
      <c r="AA33">
        <v>-1</v>
      </c>
      <c r="AB33">
        <v>11</v>
      </c>
      <c r="AC33" s="8">
        <f t="shared" si="2"/>
        <v>-1.133</v>
      </c>
    </row>
    <row r="34" spans="1:29" x14ac:dyDescent="0.25">
      <c r="A34" t="s">
        <v>111</v>
      </c>
      <c r="B34">
        <v>1</v>
      </c>
      <c r="C34">
        <v>0.05</v>
      </c>
      <c r="D34">
        <v>-7.0000000000000001E-3</v>
      </c>
      <c r="E34">
        <v>0.53800000000000003</v>
      </c>
      <c r="F34">
        <v>-1.3540000000000001</v>
      </c>
      <c r="G34">
        <v>-133</v>
      </c>
      <c r="H34">
        <v>23</v>
      </c>
      <c r="I34" s="8">
        <f t="shared" si="0"/>
        <v>-31.142000000000003</v>
      </c>
      <c r="K34" t="s">
        <v>37</v>
      </c>
      <c r="L34">
        <v>1</v>
      </c>
      <c r="M34">
        <v>0.05</v>
      </c>
      <c r="N34">
        <v>-1.2999999999999999E-2</v>
      </c>
      <c r="O34">
        <v>0.58699999999999997</v>
      </c>
      <c r="P34">
        <v>-2.2730000000000001</v>
      </c>
      <c r="Q34">
        <v>-30</v>
      </c>
      <c r="R34">
        <v>12</v>
      </c>
      <c r="S34" s="8">
        <f t="shared" si="1"/>
        <v>-27.276000000000003</v>
      </c>
      <c r="U34" t="s">
        <v>34</v>
      </c>
      <c r="V34">
        <v>0</v>
      </c>
      <c r="W34">
        <v>0.05</v>
      </c>
      <c r="X34">
        <v>0</v>
      </c>
      <c r="Y34">
        <v>7.8E-2</v>
      </c>
      <c r="Z34">
        <v>-0.64100000000000001</v>
      </c>
      <c r="AA34">
        <v>-6</v>
      </c>
      <c r="AB34">
        <v>11</v>
      </c>
      <c r="AC34" s="8">
        <f t="shared" si="2"/>
        <v>-7.0510000000000002</v>
      </c>
    </row>
    <row r="35" spans="1:29" x14ac:dyDescent="0.25">
      <c r="A35" t="s">
        <v>34</v>
      </c>
      <c r="B35">
        <v>0</v>
      </c>
      <c r="C35">
        <v>0.05</v>
      </c>
      <c r="D35">
        <v>0</v>
      </c>
      <c r="E35">
        <v>0.08</v>
      </c>
      <c r="F35">
        <v>-0.41699999999999998</v>
      </c>
      <c r="G35">
        <v>-48</v>
      </c>
      <c r="H35">
        <v>23</v>
      </c>
      <c r="I35" s="8">
        <f t="shared" si="0"/>
        <v>-9.5909999999999993</v>
      </c>
      <c r="K35" t="s">
        <v>38</v>
      </c>
      <c r="L35">
        <v>0</v>
      </c>
      <c r="M35">
        <v>0.05</v>
      </c>
      <c r="N35">
        <v>8.0000000000000002E-3</v>
      </c>
      <c r="O35">
        <v>0.74099999999999999</v>
      </c>
      <c r="P35">
        <v>1.08</v>
      </c>
      <c r="Q35">
        <v>13</v>
      </c>
      <c r="R35">
        <v>11</v>
      </c>
      <c r="S35" s="8">
        <f t="shared" si="1"/>
        <v>12.96</v>
      </c>
      <c r="U35" t="s">
        <v>35</v>
      </c>
      <c r="V35">
        <v>0</v>
      </c>
      <c r="W35">
        <v>0.05</v>
      </c>
      <c r="X35">
        <v>-1E-3</v>
      </c>
      <c r="Y35">
        <v>5.8999999999999997E-2</v>
      </c>
      <c r="Z35">
        <v>-1.6950000000000001</v>
      </c>
      <c r="AA35">
        <v>-11</v>
      </c>
      <c r="AB35">
        <v>11</v>
      </c>
      <c r="AC35" s="8">
        <f t="shared" si="2"/>
        <v>-18.645</v>
      </c>
    </row>
    <row r="36" spans="1:29" x14ac:dyDescent="0.25">
      <c r="A36" t="s">
        <v>35</v>
      </c>
      <c r="B36">
        <v>0</v>
      </c>
      <c r="C36">
        <v>0.05</v>
      </c>
      <c r="D36">
        <v>0</v>
      </c>
      <c r="E36">
        <v>0.06</v>
      </c>
      <c r="F36">
        <v>-0.61099999999999999</v>
      </c>
      <c r="G36">
        <v>-28</v>
      </c>
      <c r="H36">
        <v>23</v>
      </c>
      <c r="I36" s="8">
        <f t="shared" si="0"/>
        <v>-14.052999999999999</v>
      </c>
      <c r="K36" t="s">
        <v>39</v>
      </c>
      <c r="L36">
        <v>0</v>
      </c>
      <c r="M36">
        <v>0.05</v>
      </c>
      <c r="N36">
        <v>2.5000000000000001E-2</v>
      </c>
      <c r="O36">
        <v>0.46899999999999997</v>
      </c>
      <c r="P36">
        <v>5.37</v>
      </c>
      <c r="Q36">
        <v>28</v>
      </c>
      <c r="R36">
        <v>12</v>
      </c>
      <c r="S36" s="8">
        <f t="shared" si="1"/>
        <v>64.44</v>
      </c>
      <c r="U36" t="s">
        <v>37</v>
      </c>
      <c r="V36">
        <v>0</v>
      </c>
      <c r="W36">
        <v>0.05</v>
      </c>
      <c r="X36">
        <v>-1.2E-2</v>
      </c>
      <c r="Y36">
        <v>0.48</v>
      </c>
      <c r="Z36">
        <v>-2.4489999999999998</v>
      </c>
      <c r="AA36">
        <v>-24</v>
      </c>
      <c r="AB36">
        <v>11</v>
      </c>
      <c r="AC36" s="8">
        <f t="shared" si="2"/>
        <v>-26.939</v>
      </c>
    </row>
    <row r="37" spans="1:29" x14ac:dyDescent="0.25">
      <c r="A37" t="s">
        <v>37</v>
      </c>
      <c r="B37">
        <v>1</v>
      </c>
      <c r="C37">
        <v>0.05</v>
      </c>
      <c r="D37">
        <v>-8.0000000000000002E-3</v>
      </c>
      <c r="E37">
        <v>0.54400000000000004</v>
      </c>
      <c r="F37">
        <v>-1.498</v>
      </c>
      <c r="G37">
        <v>-133</v>
      </c>
      <c r="H37">
        <v>23</v>
      </c>
      <c r="I37" s="8">
        <f t="shared" si="0"/>
        <v>-34.454000000000001</v>
      </c>
      <c r="K37" t="s">
        <v>68</v>
      </c>
      <c r="L37">
        <v>0</v>
      </c>
      <c r="M37">
        <v>0.05</v>
      </c>
      <c r="N37">
        <v>2E-3</v>
      </c>
      <c r="O37">
        <v>8.1000000000000003E-2</v>
      </c>
      <c r="P37">
        <v>2.0579999999999998</v>
      </c>
      <c r="Q37">
        <v>22</v>
      </c>
      <c r="R37">
        <v>12</v>
      </c>
      <c r="S37" s="8">
        <f t="shared" si="1"/>
        <v>24.695999999999998</v>
      </c>
      <c r="U37" t="s">
        <v>38</v>
      </c>
      <c r="V37">
        <v>1</v>
      </c>
      <c r="W37">
        <v>0.05</v>
      </c>
      <c r="X37">
        <v>-3.3000000000000002E-2</v>
      </c>
      <c r="Y37">
        <v>0.90700000000000003</v>
      </c>
      <c r="Z37">
        <v>-3.609</v>
      </c>
      <c r="AA37">
        <v>-31</v>
      </c>
      <c r="AB37">
        <v>11</v>
      </c>
      <c r="AC37" s="8">
        <f t="shared" si="2"/>
        <v>-39.698999999999998</v>
      </c>
    </row>
    <row r="38" spans="1:29" x14ac:dyDescent="0.25">
      <c r="A38" t="s">
        <v>38</v>
      </c>
      <c r="B38">
        <v>0</v>
      </c>
      <c r="C38">
        <v>0.05</v>
      </c>
      <c r="D38">
        <v>-5.0000000000000001E-3</v>
      </c>
      <c r="E38">
        <v>0.83599999999999997</v>
      </c>
      <c r="F38">
        <v>-0.53800000000000003</v>
      </c>
      <c r="G38">
        <v>-51</v>
      </c>
      <c r="H38">
        <v>22</v>
      </c>
      <c r="I38" s="8">
        <f t="shared" si="0"/>
        <v>-12.374000000000001</v>
      </c>
      <c r="K38" t="s">
        <v>112</v>
      </c>
      <c r="L38">
        <v>0</v>
      </c>
      <c r="M38">
        <v>0.05</v>
      </c>
      <c r="N38">
        <v>1E-3</v>
      </c>
      <c r="O38">
        <v>0.14299999999999999</v>
      </c>
      <c r="P38">
        <v>0.46600000000000003</v>
      </c>
      <c r="Q38">
        <v>0</v>
      </c>
      <c r="R38">
        <v>12</v>
      </c>
      <c r="S38" s="8">
        <f t="shared" si="1"/>
        <v>5.5920000000000005</v>
      </c>
      <c r="U38" t="s">
        <v>39</v>
      </c>
      <c r="V38">
        <v>0</v>
      </c>
      <c r="W38">
        <v>0.05</v>
      </c>
      <c r="X38">
        <v>-1.9E-2</v>
      </c>
      <c r="Y38">
        <v>0.58099999999999996</v>
      </c>
      <c r="Z38">
        <v>-3.1869999999999998</v>
      </c>
      <c r="AA38">
        <v>-13</v>
      </c>
      <c r="AB38">
        <v>11</v>
      </c>
      <c r="AC38" s="8">
        <f t="shared" si="2"/>
        <v>-35.056999999999995</v>
      </c>
    </row>
    <row r="39" spans="1:29" x14ac:dyDescent="0.25">
      <c r="A39" t="s">
        <v>39</v>
      </c>
      <c r="B39">
        <v>0</v>
      </c>
      <c r="C39">
        <v>0.05</v>
      </c>
      <c r="D39">
        <v>-6.0000000000000001E-3</v>
      </c>
      <c r="E39">
        <v>0.56699999999999995</v>
      </c>
      <c r="F39">
        <v>-1.0720000000000001</v>
      </c>
      <c r="G39">
        <v>-59</v>
      </c>
      <c r="H39">
        <v>23</v>
      </c>
      <c r="I39" s="8">
        <f t="shared" si="0"/>
        <v>-24.656000000000002</v>
      </c>
      <c r="K39" t="s">
        <v>40</v>
      </c>
      <c r="L39">
        <v>1</v>
      </c>
      <c r="M39">
        <v>0.05</v>
      </c>
      <c r="N39">
        <v>-1.4E-2</v>
      </c>
      <c r="O39">
        <v>0.64100000000000001</v>
      </c>
      <c r="P39">
        <v>-2.1059999999999999</v>
      </c>
      <c r="Q39">
        <v>-35</v>
      </c>
      <c r="R39">
        <v>12</v>
      </c>
      <c r="S39" s="8">
        <f t="shared" si="1"/>
        <v>-25.271999999999998</v>
      </c>
      <c r="U39" t="s">
        <v>68</v>
      </c>
      <c r="V39">
        <v>0</v>
      </c>
      <c r="W39">
        <v>0.05</v>
      </c>
      <c r="X39">
        <v>0</v>
      </c>
      <c r="Y39">
        <v>8.8999999999999996E-2</v>
      </c>
      <c r="Z39">
        <v>0.376</v>
      </c>
      <c r="AA39">
        <v>0</v>
      </c>
      <c r="AB39">
        <v>9</v>
      </c>
      <c r="AC39" s="8">
        <f t="shared" si="2"/>
        <v>4.1360000000000001</v>
      </c>
    </row>
    <row r="40" spans="1:29" x14ac:dyDescent="0.25">
      <c r="A40" t="s">
        <v>68</v>
      </c>
      <c r="B40">
        <v>0</v>
      </c>
      <c r="C40">
        <v>0.05</v>
      </c>
      <c r="D40">
        <v>0</v>
      </c>
      <c r="E40">
        <v>8.5000000000000006E-2</v>
      </c>
      <c r="F40">
        <v>0.39400000000000002</v>
      </c>
      <c r="G40">
        <v>14</v>
      </c>
      <c r="H40">
        <v>21</v>
      </c>
      <c r="I40" s="8">
        <f t="shared" si="0"/>
        <v>9.0620000000000012</v>
      </c>
      <c r="K40" t="s">
        <v>42</v>
      </c>
      <c r="L40">
        <v>1</v>
      </c>
      <c r="M40">
        <v>0.05</v>
      </c>
      <c r="N40">
        <v>-1.7999999999999999E-2</v>
      </c>
      <c r="O40">
        <v>0.69499999999999995</v>
      </c>
      <c r="P40">
        <v>-2.59</v>
      </c>
      <c r="Q40">
        <v>-34</v>
      </c>
      <c r="R40">
        <v>12</v>
      </c>
      <c r="S40" s="8">
        <f t="shared" si="1"/>
        <v>-31.08</v>
      </c>
      <c r="U40" t="s">
        <v>112</v>
      </c>
      <c r="V40">
        <v>1</v>
      </c>
      <c r="W40">
        <v>0.05</v>
      </c>
      <c r="X40">
        <v>0.01</v>
      </c>
      <c r="Y40">
        <v>9.6000000000000002E-2</v>
      </c>
      <c r="Z40">
        <v>10.417</v>
      </c>
      <c r="AA40">
        <v>33</v>
      </c>
      <c r="AB40">
        <v>11</v>
      </c>
      <c r="AC40" s="8">
        <f t="shared" si="2"/>
        <v>114.587</v>
      </c>
    </row>
    <row r="41" spans="1:29" x14ac:dyDescent="0.25">
      <c r="A41" t="s">
        <v>112</v>
      </c>
      <c r="B41">
        <v>0</v>
      </c>
      <c r="C41">
        <v>0.05</v>
      </c>
      <c r="D41">
        <v>2E-3</v>
      </c>
      <c r="E41">
        <v>0.125</v>
      </c>
      <c r="F41">
        <v>1.2649999999999999</v>
      </c>
      <c r="G41">
        <v>39</v>
      </c>
      <c r="H41">
        <v>23</v>
      </c>
      <c r="I41" s="8">
        <f t="shared" si="0"/>
        <v>29.094999999999999</v>
      </c>
      <c r="K41" t="s">
        <v>43</v>
      </c>
      <c r="L41">
        <v>0</v>
      </c>
      <c r="M41">
        <v>0.05</v>
      </c>
      <c r="N41">
        <v>-1.0999999999999999E-2</v>
      </c>
      <c r="O41">
        <v>0.52300000000000002</v>
      </c>
      <c r="P41">
        <v>-2.056</v>
      </c>
      <c r="Q41">
        <v>-15</v>
      </c>
      <c r="R41">
        <v>11</v>
      </c>
      <c r="S41" s="8">
        <f t="shared" si="1"/>
        <v>-24.672000000000001</v>
      </c>
      <c r="U41" t="s">
        <v>40</v>
      </c>
      <c r="V41">
        <v>1</v>
      </c>
      <c r="W41">
        <v>0.05</v>
      </c>
      <c r="X41">
        <v>-8.9999999999999993E-3</v>
      </c>
      <c r="Y41">
        <v>0.47899999999999998</v>
      </c>
      <c r="Z41">
        <v>-1.9159999999999999</v>
      </c>
      <c r="AA41">
        <v>-27</v>
      </c>
      <c r="AB41">
        <v>11</v>
      </c>
      <c r="AC41" s="8">
        <f t="shared" si="2"/>
        <v>-21.076000000000001</v>
      </c>
    </row>
    <row r="42" spans="1:29" x14ac:dyDescent="0.25">
      <c r="A42" t="s">
        <v>40</v>
      </c>
      <c r="B42">
        <v>1</v>
      </c>
      <c r="C42">
        <v>0.05</v>
      </c>
      <c r="D42">
        <v>-1.2E-2</v>
      </c>
      <c r="E42">
        <v>0.63700000000000001</v>
      </c>
      <c r="F42">
        <v>-1.944</v>
      </c>
      <c r="G42">
        <v>-186</v>
      </c>
      <c r="H42">
        <v>23</v>
      </c>
      <c r="I42" s="8">
        <f t="shared" si="0"/>
        <v>-44.711999999999996</v>
      </c>
      <c r="K42" t="s">
        <v>7</v>
      </c>
      <c r="L42">
        <v>0</v>
      </c>
      <c r="M42">
        <v>0.05</v>
      </c>
      <c r="N42">
        <v>-3.0000000000000001E-3</v>
      </c>
      <c r="O42">
        <v>0.55800000000000005</v>
      </c>
      <c r="P42">
        <v>-0.58299999999999996</v>
      </c>
      <c r="Q42">
        <v>-17</v>
      </c>
      <c r="R42">
        <v>12</v>
      </c>
      <c r="S42" s="8">
        <f t="shared" si="1"/>
        <v>-6.9959999999999996</v>
      </c>
      <c r="U42" t="s">
        <v>42</v>
      </c>
      <c r="V42">
        <v>0</v>
      </c>
      <c r="W42">
        <v>0.05</v>
      </c>
      <c r="X42">
        <v>-3.0000000000000001E-3</v>
      </c>
      <c r="Y42">
        <v>0.46700000000000003</v>
      </c>
      <c r="Z42">
        <v>-0.59499999999999997</v>
      </c>
      <c r="AA42">
        <v>-9</v>
      </c>
      <c r="AB42">
        <v>11</v>
      </c>
      <c r="AC42" s="8">
        <f t="shared" si="2"/>
        <v>-6.5449999999999999</v>
      </c>
    </row>
    <row r="43" spans="1:29" x14ac:dyDescent="0.25">
      <c r="A43" t="s">
        <v>42</v>
      </c>
      <c r="B43">
        <v>1</v>
      </c>
      <c r="C43">
        <v>0.05</v>
      </c>
      <c r="D43">
        <v>-1.0999999999999999E-2</v>
      </c>
      <c r="E43">
        <v>0.65800000000000003</v>
      </c>
      <c r="F43">
        <v>-1.6519999999999999</v>
      </c>
      <c r="G43">
        <v>-141</v>
      </c>
      <c r="H43">
        <v>23</v>
      </c>
      <c r="I43" s="8">
        <f t="shared" si="0"/>
        <v>-37.995999999999995</v>
      </c>
      <c r="K43" t="s">
        <v>113</v>
      </c>
      <c r="L43">
        <v>0</v>
      </c>
      <c r="M43">
        <v>0.05</v>
      </c>
      <c r="N43">
        <v>2E-3</v>
      </c>
      <c r="O43">
        <v>0.42499999999999999</v>
      </c>
      <c r="P43">
        <v>0.47099999999999997</v>
      </c>
      <c r="Q43">
        <v>9</v>
      </c>
      <c r="R43">
        <v>12</v>
      </c>
      <c r="S43" s="8">
        <f t="shared" si="1"/>
        <v>5.6519999999999992</v>
      </c>
      <c r="U43" t="s">
        <v>43</v>
      </c>
      <c r="V43">
        <v>1</v>
      </c>
      <c r="W43">
        <v>0.05</v>
      </c>
      <c r="X43">
        <v>-1.2999999999999999E-2</v>
      </c>
      <c r="Y43">
        <v>0.36499999999999999</v>
      </c>
      <c r="Z43">
        <v>-3.5619999999999998</v>
      </c>
      <c r="AA43">
        <v>-33</v>
      </c>
      <c r="AB43">
        <v>11</v>
      </c>
      <c r="AC43" s="8">
        <f t="shared" si="2"/>
        <v>-39.181999999999995</v>
      </c>
    </row>
    <row r="44" spans="1:29" x14ac:dyDescent="0.25">
      <c r="A44" t="s">
        <v>43</v>
      </c>
      <c r="B44">
        <v>1</v>
      </c>
      <c r="C44">
        <v>0.05</v>
      </c>
      <c r="D44">
        <v>-1.2999999999999999E-2</v>
      </c>
      <c r="E44">
        <v>0.53</v>
      </c>
      <c r="F44">
        <v>-2.5470000000000002</v>
      </c>
      <c r="G44">
        <v>-155</v>
      </c>
      <c r="H44">
        <v>22</v>
      </c>
      <c r="I44" s="8">
        <f t="shared" si="0"/>
        <v>-58.581000000000003</v>
      </c>
      <c r="K44" t="s">
        <v>137</v>
      </c>
      <c r="L44">
        <v>0</v>
      </c>
      <c r="M44">
        <v>0.05</v>
      </c>
      <c r="N44">
        <v>-3.1E-2</v>
      </c>
      <c r="O44">
        <v>0.84899999999999998</v>
      </c>
      <c r="P44">
        <v>-3.6509999999999998</v>
      </c>
      <c r="Q44">
        <v>-17</v>
      </c>
      <c r="R44">
        <v>11</v>
      </c>
      <c r="S44" s="8">
        <f t="shared" si="1"/>
        <v>-43.811999999999998</v>
      </c>
      <c r="U44" t="s">
        <v>139</v>
      </c>
      <c r="V44">
        <v>0</v>
      </c>
      <c r="W44">
        <v>0.05</v>
      </c>
      <c r="X44">
        <v>-1.0999999999999999E-2</v>
      </c>
      <c r="Y44">
        <v>0.42199999999999999</v>
      </c>
      <c r="Z44">
        <v>-2.52</v>
      </c>
      <c r="AA44">
        <v>-19</v>
      </c>
      <c r="AB44">
        <v>11</v>
      </c>
      <c r="AC44" s="8">
        <f t="shared" si="2"/>
        <v>-27.72</v>
      </c>
    </row>
    <row r="45" spans="1:29" x14ac:dyDescent="0.25">
      <c r="I45" s="8"/>
      <c r="K45" t="s">
        <v>114</v>
      </c>
      <c r="L45">
        <v>0</v>
      </c>
      <c r="M45">
        <v>0.05</v>
      </c>
      <c r="N45">
        <v>0</v>
      </c>
      <c r="O45">
        <v>0.19500000000000001</v>
      </c>
      <c r="P45">
        <v>8.5000000000000006E-2</v>
      </c>
      <c r="Q45">
        <v>2</v>
      </c>
      <c r="R45">
        <v>11</v>
      </c>
      <c r="S45" s="8">
        <f t="shared" si="1"/>
        <v>1.02</v>
      </c>
      <c r="U45" t="s">
        <v>121</v>
      </c>
      <c r="V45">
        <v>0</v>
      </c>
      <c r="W45">
        <v>0.05</v>
      </c>
      <c r="X45">
        <v>-6.0000000000000001E-3</v>
      </c>
      <c r="Y45">
        <v>0.249</v>
      </c>
      <c r="Z45">
        <v>-2.41</v>
      </c>
      <c r="AA45">
        <v>-23</v>
      </c>
      <c r="AB45">
        <v>11</v>
      </c>
      <c r="AC45" s="8">
        <f t="shared" si="2"/>
        <v>-26.51</v>
      </c>
    </row>
    <row r="46" spans="1:29" x14ac:dyDescent="0.25">
      <c r="K46" t="s">
        <v>44</v>
      </c>
      <c r="L46">
        <v>0</v>
      </c>
      <c r="M46">
        <v>0.05</v>
      </c>
      <c r="N46">
        <v>2.9000000000000001E-2</v>
      </c>
      <c r="O46">
        <v>0.502</v>
      </c>
      <c r="P46">
        <v>5.6929999999999996</v>
      </c>
      <c r="Q46">
        <v>11</v>
      </c>
      <c r="R46">
        <v>11</v>
      </c>
      <c r="S46" s="8">
        <f t="shared" si="1"/>
        <v>68.316000000000003</v>
      </c>
      <c r="U46" t="s">
        <v>11</v>
      </c>
      <c r="V46">
        <v>1</v>
      </c>
      <c r="W46">
        <v>0.05</v>
      </c>
      <c r="X46">
        <v>-8.9999999999999993E-3</v>
      </c>
      <c r="Y46">
        <v>0.36</v>
      </c>
      <c r="Z46">
        <v>-2.375</v>
      </c>
      <c r="AA46">
        <v>-27</v>
      </c>
      <c r="AB46">
        <v>11</v>
      </c>
      <c r="AC46" s="8">
        <f t="shared" si="2"/>
        <v>-26.125</v>
      </c>
    </row>
    <row r="47" spans="1:29" x14ac:dyDescent="0.25">
      <c r="K47" t="s">
        <v>45</v>
      </c>
      <c r="L47">
        <v>0</v>
      </c>
      <c r="M47">
        <v>0.05</v>
      </c>
      <c r="N47">
        <v>2.5999999999999999E-2</v>
      </c>
      <c r="O47">
        <v>0.30599999999999999</v>
      </c>
      <c r="P47">
        <v>8.5350000000000001</v>
      </c>
      <c r="Q47">
        <v>24</v>
      </c>
      <c r="R47">
        <v>11</v>
      </c>
      <c r="S47" s="8">
        <f t="shared" si="1"/>
        <v>102.42</v>
      </c>
      <c r="U47" t="s">
        <v>122</v>
      </c>
      <c r="V47">
        <v>1</v>
      </c>
      <c r="W47">
        <v>0.05</v>
      </c>
      <c r="X47">
        <v>-1.4E-2</v>
      </c>
      <c r="Y47">
        <v>0.51900000000000002</v>
      </c>
      <c r="Z47">
        <v>-2.7370000000000001</v>
      </c>
      <c r="AA47">
        <v>-31</v>
      </c>
      <c r="AB47">
        <v>11</v>
      </c>
      <c r="AC47" s="8">
        <f t="shared" si="2"/>
        <v>-30.106999999999999</v>
      </c>
    </row>
    <row r="48" spans="1:29" x14ac:dyDescent="0.25">
      <c r="K48" t="s">
        <v>22</v>
      </c>
      <c r="L48">
        <v>1</v>
      </c>
      <c r="M48">
        <v>0.05</v>
      </c>
      <c r="N48">
        <v>-2.7E-2</v>
      </c>
      <c r="O48">
        <v>0.64900000000000002</v>
      </c>
      <c r="P48">
        <v>-4.16</v>
      </c>
      <c r="Q48">
        <v>-42</v>
      </c>
      <c r="R48">
        <v>12</v>
      </c>
      <c r="S48" s="8">
        <f t="shared" si="1"/>
        <v>-49.92</v>
      </c>
      <c r="U48" t="s">
        <v>123</v>
      </c>
      <c r="V48">
        <v>0</v>
      </c>
      <c r="W48">
        <v>0.05</v>
      </c>
      <c r="X48">
        <v>-2.1000000000000001E-2</v>
      </c>
      <c r="Y48">
        <v>0.61299999999999999</v>
      </c>
      <c r="Z48">
        <v>-3.4260000000000002</v>
      </c>
      <c r="AA48">
        <v>-25</v>
      </c>
      <c r="AB48">
        <v>11</v>
      </c>
      <c r="AC48" s="8">
        <f t="shared" si="2"/>
        <v>-37.686</v>
      </c>
    </row>
    <row r="49" spans="11:29" x14ac:dyDescent="0.25">
      <c r="K49" t="s">
        <v>93</v>
      </c>
      <c r="L49">
        <v>0</v>
      </c>
      <c r="M49">
        <v>0.05</v>
      </c>
      <c r="N49">
        <v>-2E-3</v>
      </c>
      <c r="O49">
        <v>0.27</v>
      </c>
      <c r="P49">
        <v>-0.74099999999999999</v>
      </c>
      <c r="Q49">
        <v>-5</v>
      </c>
      <c r="R49">
        <v>11</v>
      </c>
      <c r="S49" s="8">
        <f t="shared" si="1"/>
        <v>-8.8919999999999995</v>
      </c>
      <c r="U49" t="s">
        <v>124</v>
      </c>
      <c r="V49">
        <v>1</v>
      </c>
      <c r="W49">
        <v>0.05</v>
      </c>
      <c r="X49">
        <v>-7.0000000000000001E-3</v>
      </c>
      <c r="Y49">
        <v>0.42799999999999999</v>
      </c>
      <c r="Z49">
        <v>-1.7130000000000001</v>
      </c>
      <c r="AA49">
        <v>-27</v>
      </c>
      <c r="AB49">
        <v>11</v>
      </c>
      <c r="AC49" s="8">
        <f t="shared" si="2"/>
        <v>-18.843</v>
      </c>
    </row>
    <row r="50" spans="11:29" x14ac:dyDescent="0.25">
      <c r="K50" t="s">
        <v>95</v>
      </c>
      <c r="L50">
        <v>1</v>
      </c>
      <c r="M50">
        <v>0.05</v>
      </c>
      <c r="N50">
        <v>-2.1999999999999999E-2</v>
      </c>
      <c r="O50">
        <v>0.379</v>
      </c>
      <c r="P50">
        <v>-5.8049999999999997</v>
      </c>
      <c r="Q50">
        <v>-22</v>
      </c>
      <c r="R50">
        <v>9</v>
      </c>
      <c r="S50" s="8">
        <f t="shared" si="1"/>
        <v>-69.66</v>
      </c>
      <c r="U50" t="s">
        <v>46</v>
      </c>
      <c r="V50">
        <v>1</v>
      </c>
      <c r="W50">
        <v>0.05</v>
      </c>
      <c r="X50">
        <v>-1.2E-2</v>
      </c>
      <c r="Y50">
        <v>0.308</v>
      </c>
      <c r="Z50">
        <v>-4.0650000000000004</v>
      </c>
      <c r="AA50">
        <v>-38</v>
      </c>
      <c r="AB50">
        <v>11</v>
      </c>
      <c r="AC50" s="8">
        <f t="shared" si="2"/>
        <v>-44.715000000000003</v>
      </c>
    </row>
    <row r="51" spans="11:29" x14ac:dyDescent="0.25">
      <c r="K51" t="s">
        <v>116</v>
      </c>
      <c r="L51">
        <v>0</v>
      </c>
      <c r="M51">
        <v>0.05</v>
      </c>
      <c r="N51">
        <v>-1E-3</v>
      </c>
      <c r="O51">
        <v>0.249</v>
      </c>
      <c r="P51">
        <v>-0.56200000000000006</v>
      </c>
      <c r="Q51">
        <v>-11</v>
      </c>
      <c r="R51">
        <v>12</v>
      </c>
      <c r="S51" s="8">
        <f t="shared" si="1"/>
        <v>-6.7440000000000007</v>
      </c>
      <c r="U51" t="s">
        <v>47</v>
      </c>
      <c r="V51">
        <v>0</v>
      </c>
      <c r="W51">
        <v>0.05</v>
      </c>
      <c r="X51">
        <v>1E-3</v>
      </c>
      <c r="Y51">
        <v>0.72</v>
      </c>
      <c r="Z51">
        <v>0.13900000000000001</v>
      </c>
      <c r="AA51">
        <v>1</v>
      </c>
      <c r="AB51">
        <v>11</v>
      </c>
      <c r="AC51" s="8">
        <f t="shared" si="2"/>
        <v>1.5290000000000001</v>
      </c>
    </row>
    <row r="52" spans="11:29" x14ac:dyDescent="0.25">
      <c r="K52" t="s">
        <v>98</v>
      </c>
      <c r="L52">
        <v>1</v>
      </c>
      <c r="M52">
        <v>0.05</v>
      </c>
      <c r="N52">
        <v>-7.0000000000000001E-3</v>
      </c>
      <c r="O52">
        <v>0.29099999999999998</v>
      </c>
      <c r="P52">
        <v>-2.2909999999999999</v>
      </c>
      <c r="Q52">
        <v>-41</v>
      </c>
      <c r="R52">
        <v>12</v>
      </c>
      <c r="S52" s="8">
        <f t="shared" si="1"/>
        <v>-27.491999999999997</v>
      </c>
      <c r="U52" t="s">
        <v>48</v>
      </c>
      <c r="V52">
        <v>0</v>
      </c>
      <c r="W52">
        <v>0.05</v>
      </c>
      <c r="X52">
        <v>2.1000000000000001E-2</v>
      </c>
      <c r="Y52">
        <v>0.504</v>
      </c>
      <c r="Z52">
        <v>4.2119999999999997</v>
      </c>
      <c r="AA52">
        <v>15</v>
      </c>
      <c r="AB52">
        <v>11</v>
      </c>
      <c r="AC52" s="8">
        <f t="shared" si="2"/>
        <v>46.331999999999994</v>
      </c>
    </row>
    <row r="53" spans="11:29" x14ac:dyDescent="0.25">
      <c r="K53" t="s">
        <v>138</v>
      </c>
      <c r="L53">
        <v>0</v>
      </c>
      <c r="M53">
        <v>0.05</v>
      </c>
      <c r="N53">
        <v>-8.9999999999999993E-3</v>
      </c>
      <c r="O53">
        <v>0.68799999999999994</v>
      </c>
      <c r="P53">
        <v>-1.2589999999999999</v>
      </c>
      <c r="Q53">
        <v>-10</v>
      </c>
      <c r="R53">
        <v>12</v>
      </c>
      <c r="S53" s="8">
        <f t="shared" si="1"/>
        <v>-15.107999999999999</v>
      </c>
      <c r="U53" t="s">
        <v>51</v>
      </c>
      <c r="V53">
        <v>0</v>
      </c>
      <c r="W53">
        <v>0.05</v>
      </c>
      <c r="X53">
        <v>-5.3999999999999999E-2</v>
      </c>
      <c r="Y53">
        <v>0.80600000000000005</v>
      </c>
      <c r="Z53">
        <v>-6.7619999999999996</v>
      </c>
      <c r="AA53">
        <v>-25</v>
      </c>
      <c r="AB53">
        <v>11</v>
      </c>
      <c r="AC53" s="8">
        <f t="shared" si="2"/>
        <v>-74.381999999999991</v>
      </c>
    </row>
    <row r="54" spans="11:29" x14ac:dyDescent="0.25">
      <c r="K54" t="s">
        <v>117</v>
      </c>
      <c r="L54">
        <v>0</v>
      </c>
      <c r="M54">
        <v>0.05</v>
      </c>
      <c r="N54">
        <v>-3.0000000000000001E-3</v>
      </c>
      <c r="O54">
        <v>0.15</v>
      </c>
      <c r="P54">
        <v>-2</v>
      </c>
      <c r="Q54">
        <v>-9</v>
      </c>
      <c r="R54">
        <v>11</v>
      </c>
      <c r="S54" s="8">
        <f t="shared" si="1"/>
        <v>-24</v>
      </c>
      <c r="U54" t="s">
        <v>54</v>
      </c>
      <c r="V54">
        <v>1</v>
      </c>
      <c r="W54">
        <v>0.05</v>
      </c>
      <c r="X54">
        <v>-0.02</v>
      </c>
      <c r="Y54">
        <v>0.254</v>
      </c>
      <c r="Z54">
        <v>-8.0489999999999995</v>
      </c>
      <c r="AA54">
        <v>-22</v>
      </c>
      <c r="AB54">
        <v>9</v>
      </c>
      <c r="AC54" s="8">
        <f t="shared" si="2"/>
        <v>-88.538999999999987</v>
      </c>
    </row>
    <row r="55" spans="11:29" x14ac:dyDescent="0.25">
      <c r="K55" t="s">
        <v>118</v>
      </c>
      <c r="L55">
        <v>0</v>
      </c>
      <c r="M55">
        <v>0.05</v>
      </c>
      <c r="N55">
        <v>2E-3</v>
      </c>
      <c r="O55">
        <v>0.114</v>
      </c>
      <c r="P55">
        <v>1.673</v>
      </c>
      <c r="Q55">
        <v>15</v>
      </c>
      <c r="R55">
        <v>12</v>
      </c>
      <c r="S55" s="8">
        <f t="shared" si="1"/>
        <v>20.076000000000001</v>
      </c>
      <c r="U55" t="s">
        <v>55</v>
      </c>
      <c r="V55">
        <v>0</v>
      </c>
      <c r="W55">
        <v>0.05</v>
      </c>
      <c r="X55">
        <v>1E-3</v>
      </c>
      <c r="Y55">
        <v>0.11700000000000001</v>
      </c>
      <c r="Z55">
        <v>0.85499999999999998</v>
      </c>
      <c r="AA55">
        <v>9</v>
      </c>
      <c r="AB55">
        <v>10</v>
      </c>
      <c r="AC55" s="8">
        <f t="shared" si="2"/>
        <v>9.4049999999999994</v>
      </c>
    </row>
    <row r="56" spans="11:29" x14ac:dyDescent="0.25">
      <c r="K56" t="s">
        <v>119</v>
      </c>
      <c r="L56">
        <v>0</v>
      </c>
      <c r="M56">
        <v>0.05</v>
      </c>
      <c r="N56">
        <v>-2E-3</v>
      </c>
      <c r="O56">
        <v>0.186</v>
      </c>
      <c r="P56">
        <v>-1.075</v>
      </c>
      <c r="Q56">
        <v>-8</v>
      </c>
      <c r="R56">
        <v>12</v>
      </c>
      <c r="S56" s="8">
        <f t="shared" si="1"/>
        <v>-12.899999999999999</v>
      </c>
      <c r="U56" t="s">
        <v>140</v>
      </c>
      <c r="V56">
        <v>0</v>
      </c>
      <c r="W56">
        <v>0.05</v>
      </c>
      <c r="X56">
        <v>-4.0000000000000001E-3</v>
      </c>
      <c r="Y56">
        <v>0.24</v>
      </c>
      <c r="Z56">
        <v>-1.667</v>
      </c>
      <c r="AA56">
        <v>-13</v>
      </c>
      <c r="AB56">
        <v>9</v>
      </c>
      <c r="AC56" s="8">
        <f t="shared" si="2"/>
        <v>-18.337</v>
      </c>
    </row>
    <row r="57" spans="11:29" x14ac:dyDescent="0.25">
      <c r="K57" t="s">
        <v>71</v>
      </c>
      <c r="L57">
        <v>0</v>
      </c>
      <c r="M57">
        <v>0.05</v>
      </c>
      <c r="N57">
        <v>-0.01</v>
      </c>
      <c r="O57">
        <v>0.47</v>
      </c>
      <c r="P57">
        <v>-2.0209999999999999</v>
      </c>
      <c r="Q57">
        <v>-21</v>
      </c>
      <c r="R57">
        <v>11</v>
      </c>
      <c r="S57" s="8">
        <f t="shared" si="1"/>
        <v>-24.251999999999999</v>
      </c>
      <c r="U57" t="s">
        <v>99</v>
      </c>
      <c r="V57">
        <v>1</v>
      </c>
      <c r="W57">
        <v>0.05</v>
      </c>
      <c r="X57">
        <v>-7.0000000000000001E-3</v>
      </c>
      <c r="Y57">
        <v>0.29199999999999998</v>
      </c>
      <c r="Z57">
        <v>-2.4460000000000002</v>
      </c>
      <c r="AA57">
        <v>-28</v>
      </c>
      <c r="AB57">
        <v>11</v>
      </c>
      <c r="AC57" s="8">
        <f t="shared" si="2"/>
        <v>-26.906000000000002</v>
      </c>
    </row>
    <row r="58" spans="11:29" x14ac:dyDescent="0.25">
      <c r="U58" t="s">
        <v>125</v>
      </c>
      <c r="V58">
        <v>1</v>
      </c>
      <c r="W58">
        <v>0.05</v>
      </c>
      <c r="X58">
        <v>-0.01</v>
      </c>
      <c r="Y58">
        <v>0.34100000000000003</v>
      </c>
      <c r="Z58">
        <v>-2.8380000000000001</v>
      </c>
      <c r="AA58">
        <v>-35</v>
      </c>
      <c r="AB58">
        <v>11</v>
      </c>
      <c r="AC58" s="8">
        <f t="shared" si="2"/>
        <v>-31.218</v>
      </c>
    </row>
    <row r="59" spans="11:29" x14ac:dyDescent="0.25">
      <c r="U59" t="s">
        <v>126</v>
      </c>
      <c r="V59">
        <v>1</v>
      </c>
      <c r="W59">
        <v>0.05</v>
      </c>
      <c r="X59">
        <v>-6.0000000000000001E-3</v>
      </c>
      <c r="Y59">
        <v>0.222</v>
      </c>
      <c r="Z59">
        <v>-2.8180000000000001</v>
      </c>
      <c r="AA59">
        <v>-27</v>
      </c>
      <c r="AB59">
        <v>11</v>
      </c>
      <c r="AC59" s="8">
        <f t="shared" si="2"/>
        <v>-30.998000000000001</v>
      </c>
    </row>
    <row r="60" spans="11:29" x14ac:dyDescent="0.25">
      <c r="U60" t="s">
        <v>127</v>
      </c>
      <c r="V60">
        <v>1</v>
      </c>
      <c r="W60">
        <v>0.05</v>
      </c>
      <c r="X60">
        <v>-1.0999999999999999E-2</v>
      </c>
      <c r="Y60">
        <v>0.248</v>
      </c>
      <c r="Z60">
        <v>-4.4349999999999996</v>
      </c>
      <c r="AA60">
        <v>-29</v>
      </c>
      <c r="AB60">
        <v>11</v>
      </c>
      <c r="AC60" s="8">
        <f t="shared" si="2"/>
        <v>-48.784999999999997</v>
      </c>
    </row>
    <row r="61" spans="11:29" x14ac:dyDescent="0.25">
      <c r="U61" t="s">
        <v>141</v>
      </c>
      <c r="V61">
        <v>0</v>
      </c>
      <c r="W61">
        <v>0.05</v>
      </c>
      <c r="X61">
        <v>1.6E-2</v>
      </c>
      <c r="Y61">
        <v>0.29199999999999998</v>
      </c>
      <c r="Z61">
        <v>5.4290000000000003</v>
      </c>
      <c r="AA61">
        <v>15</v>
      </c>
      <c r="AB61">
        <v>10</v>
      </c>
      <c r="AC61" s="8">
        <f t="shared" si="2"/>
        <v>59.719000000000001</v>
      </c>
    </row>
    <row r="62" spans="11:29" x14ac:dyDescent="0.25">
      <c r="U62" t="s">
        <v>128</v>
      </c>
      <c r="V62">
        <v>1</v>
      </c>
      <c r="W62">
        <v>0.05</v>
      </c>
      <c r="X62">
        <v>-5.0000000000000001E-3</v>
      </c>
      <c r="Y62">
        <v>0.113</v>
      </c>
      <c r="Z62">
        <v>-4.4249999999999998</v>
      </c>
      <c r="AA62">
        <v>-31</v>
      </c>
      <c r="AB62">
        <v>11</v>
      </c>
      <c r="AC62" s="8">
        <f t="shared" si="2"/>
        <v>-48.674999999999997</v>
      </c>
    </row>
    <row r="63" spans="11:29" x14ac:dyDescent="0.25">
      <c r="U63" t="s">
        <v>142</v>
      </c>
      <c r="V63">
        <v>0</v>
      </c>
      <c r="W63">
        <v>0.05</v>
      </c>
      <c r="X63">
        <v>-2.1999999999999999E-2</v>
      </c>
      <c r="Y63">
        <v>0.29799999999999999</v>
      </c>
      <c r="Z63">
        <v>-7.2539999999999996</v>
      </c>
      <c r="AA63">
        <v>-19</v>
      </c>
      <c r="AB63">
        <v>11</v>
      </c>
      <c r="AC63" s="8">
        <f t="shared" si="2"/>
        <v>-79.793999999999997</v>
      </c>
    </row>
    <row r="64" spans="11:29" x14ac:dyDescent="0.25">
      <c r="U64" t="s">
        <v>65</v>
      </c>
      <c r="V64">
        <v>0</v>
      </c>
      <c r="W64">
        <v>0.05</v>
      </c>
      <c r="X64">
        <v>-7.0000000000000001E-3</v>
      </c>
      <c r="Y64">
        <v>0.497</v>
      </c>
      <c r="Z64">
        <v>-1.4750000000000001</v>
      </c>
      <c r="AA64">
        <v>-11</v>
      </c>
      <c r="AB64">
        <v>11</v>
      </c>
      <c r="AC64" s="8">
        <f t="shared" si="2"/>
        <v>-16.225000000000001</v>
      </c>
    </row>
    <row r="65" spans="21:29" x14ac:dyDescent="0.25">
      <c r="U65" t="s">
        <v>143</v>
      </c>
      <c r="V65">
        <v>1</v>
      </c>
      <c r="W65">
        <v>0.05</v>
      </c>
      <c r="X65">
        <v>-1.7000000000000001E-2</v>
      </c>
      <c r="Y65">
        <v>0.46899999999999997</v>
      </c>
      <c r="Z65">
        <v>-3.6579999999999999</v>
      </c>
      <c r="AA65">
        <v>-28</v>
      </c>
      <c r="AB65">
        <v>10</v>
      </c>
      <c r="AC65" s="8">
        <f t="shared" si="2"/>
        <v>-40.238</v>
      </c>
    </row>
    <row r="66" spans="21:29" x14ac:dyDescent="0.25">
      <c r="U66" t="s">
        <v>66</v>
      </c>
      <c r="V66">
        <v>0</v>
      </c>
      <c r="W66">
        <v>0.05</v>
      </c>
      <c r="X66">
        <v>-0.01</v>
      </c>
      <c r="Y66">
        <v>0.438</v>
      </c>
      <c r="Z66">
        <v>-2.2829999999999999</v>
      </c>
      <c r="AA66">
        <v>-24</v>
      </c>
      <c r="AB66">
        <v>11</v>
      </c>
      <c r="AC66" s="8">
        <f t="shared" si="2"/>
        <v>-25.113</v>
      </c>
    </row>
    <row r="67" spans="21:29" x14ac:dyDescent="0.25">
      <c r="U67" t="s">
        <v>67</v>
      </c>
      <c r="V67">
        <v>0</v>
      </c>
      <c r="W67">
        <v>0.05</v>
      </c>
      <c r="X67">
        <v>-4.0000000000000001E-3</v>
      </c>
      <c r="Y67">
        <v>0.44400000000000001</v>
      </c>
      <c r="Z67">
        <v>-0.93899999999999995</v>
      </c>
      <c r="AA67">
        <v>-13</v>
      </c>
      <c r="AB67">
        <v>11</v>
      </c>
      <c r="AC67" s="8">
        <f t="shared" si="2"/>
        <v>-10.328999999999999</v>
      </c>
    </row>
    <row r="68" spans="21:29" x14ac:dyDescent="0.25">
      <c r="U68" t="s">
        <v>69</v>
      </c>
      <c r="V68">
        <v>0</v>
      </c>
      <c r="W68">
        <v>0.05</v>
      </c>
      <c r="X68">
        <v>2E-3</v>
      </c>
      <c r="Y68">
        <v>0.26500000000000001</v>
      </c>
      <c r="Z68">
        <v>0.86199999999999999</v>
      </c>
      <c r="AA68">
        <v>7</v>
      </c>
      <c r="AB68">
        <v>11</v>
      </c>
      <c r="AC68" s="8">
        <f t="shared" ref="AC68:AC72" si="3">+Z68*11</f>
        <v>9.4819999999999993</v>
      </c>
    </row>
    <row r="69" spans="21:29" x14ac:dyDescent="0.25">
      <c r="U69" t="s">
        <v>72</v>
      </c>
      <c r="V69">
        <v>1</v>
      </c>
      <c r="W69">
        <v>0.05</v>
      </c>
      <c r="X69">
        <v>-8.9999999999999993E-3</v>
      </c>
      <c r="Y69">
        <v>0.34699999999999998</v>
      </c>
      <c r="Z69">
        <v>-2.5</v>
      </c>
      <c r="AA69">
        <v>-33</v>
      </c>
      <c r="AB69">
        <v>10</v>
      </c>
      <c r="AC69" s="8">
        <f t="shared" si="3"/>
        <v>-27.5</v>
      </c>
    </row>
    <row r="70" spans="21:29" x14ac:dyDescent="0.25">
      <c r="U70" t="s">
        <v>129</v>
      </c>
      <c r="V70">
        <v>1</v>
      </c>
      <c r="W70">
        <v>0.05</v>
      </c>
      <c r="X70">
        <v>-8.9999999999999993E-3</v>
      </c>
      <c r="Y70">
        <v>0.32800000000000001</v>
      </c>
      <c r="Z70">
        <v>-2.8180000000000001</v>
      </c>
      <c r="AA70">
        <v>-27</v>
      </c>
      <c r="AB70">
        <v>11</v>
      </c>
      <c r="AC70" s="8">
        <f t="shared" si="3"/>
        <v>-30.998000000000001</v>
      </c>
    </row>
    <row r="71" spans="21:29" x14ac:dyDescent="0.25">
      <c r="U71" t="s">
        <v>73</v>
      </c>
      <c r="V71">
        <v>0</v>
      </c>
      <c r="W71">
        <v>0.05</v>
      </c>
      <c r="X71">
        <v>-0.01</v>
      </c>
      <c r="Y71">
        <v>0.434</v>
      </c>
      <c r="Z71">
        <v>-2.419</v>
      </c>
      <c r="AA71">
        <v>-18</v>
      </c>
      <c r="AB71">
        <v>11</v>
      </c>
      <c r="AC71" s="8">
        <f t="shared" si="3"/>
        <v>-26.609000000000002</v>
      </c>
    </row>
    <row r="72" spans="21:29" x14ac:dyDescent="0.25">
      <c r="U72" t="s">
        <v>130</v>
      </c>
      <c r="V72">
        <v>0</v>
      </c>
      <c r="W72">
        <v>0.05</v>
      </c>
      <c r="X72">
        <v>0</v>
      </c>
      <c r="Y72">
        <v>0.38700000000000001</v>
      </c>
      <c r="Z72">
        <v>0.129</v>
      </c>
      <c r="AA72">
        <v>2</v>
      </c>
      <c r="AB72">
        <v>10</v>
      </c>
      <c r="AC72" s="8">
        <f t="shared" si="3"/>
        <v>1.419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60" zoomScaleNormal="6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146</v>
      </c>
      <c r="B1" s="15"/>
      <c r="C1" s="15"/>
      <c r="D1" s="15"/>
      <c r="E1" s="15"/>
      <c r="F1" s="15"/>
      <c r="G1" s="15"/>
      <c r="H1" s="15"/>
      <c r="I1" s="15"/>
      <c r="K1" s="16" t="s">
        <v>147</v>
      </c>
      <c r="L1" s="16"/>
      <c r="M1" s="16"/>
      <c r="N1" s="16"/>
      <c r="O1" s="16"/>
      <c r="P1" s="16"/>
      <c r="Q1" s="16"/>
      <c r="R1" s="16"/>
      <c r="S1" s="16"/>
      <c r="U1" s="17" t="s">
        <v>148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162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149</v>
      </c>
      <c r="B3">
        <v>1</v>
      </c>
      <c r="C3">
        <v>0.05</v>
      </c>
      <c r="D3">
        <v>-5.2999999999999999E-2</v>
      </c>
      <c r="E3">
        <v>6.7249999999999996</v>
      </c>
      <c r="F3">
        <v>-0.78700000000000003</v>
      </c>
      <c r="G3">
        <v>-117</v>
      </c>
      <c r="H3">
        <v>23</v>
      </c>
      <c r="I3" s="8">
        <f>+F3*23</f>
        <v>-18.100999999999999</v>
      </c>
      <c r="K3" t="s">
        <v>149</v>
      </c>
      <c r="L3">
        <v>0</v>
      </c>
      <c r="M3">
        <v>0.05</v>
      </c>
      <c r="N3">
        <v>1.6E-2</v>
      </c>
      <c r="O3">
        <v>6.4690000000000003</v>
      </c>
      <c r="P3">
        <v>0.255</v>
      </c>
      <c r="Q3">
        <v>4</v>
      </c>
      <c r="R3">
        <v>12</v>
      </c>
      <c r="S3" s="8">
        <f>+P3*12</f>
        <v>3.06</v>
      </c>
      <c r="U3" t="s">
        <v>149</v>
      </c>
      <c r="V3">
        <v>1</v>
      </c>
      <c r="W3">
        <v>0.05</v>
      </c>
      <c r="X3">
        <v>-0.13500000000000001</v>
      </c>
      <c r="Y3">
        <v>6.4610000000000003</v>
      </c>
      <c r="Z3">
        <v>-2.085</v>
      </c>
      <c r="AA3">
        <v>-35</v>
      </c>
      <c r="AB3">
        <v>11</v>
      </c>
      <c r="AC3" s="8">
        <f>+Z3*11</f>
        <v>-22.934999999999999</v>
      </c>
      <c r="AE3" s="2" t="s">
        <v>80</v>
      </c>
      <c r="AF3" s="2">
        <f>+COUNTA(A3:A45)</f>
        <v>28</v>
      </c>
      <c r="AG3" s="2">
        <f>+COUNTA(K3:K57)</f>
        <v>34</v>
      </c>
      <c r="AH3" s="2">
        <f>+COUNTA(U3:U72)</f>
        <v>57</v>
      </c>
    </row>
    <row r="4" spans="1:34" x14ac:dyDescent="0.25">
      <c r="A4" t="s">
        <v>150</v>
      </c>
      <c r="B4">
        <v>0</v>
      </c>
      <c r="C4">
        <v>0.05</v>
      </c>
      <c r="D4">
        <v>-3.9E-2</v>
      </c>
      <c r="E4">
        <v>5.5730000000000004</v>
      </c>
      <c r="F4">
        <v>-0.7</v>
      </c>
      <c r="G4">
        <v>-62</v>
      </c>
      <c r="H4">
        <v>23</v>
      </c>
      <c r="I4" s="8">
        <f t="shared" ref="I4:I30" si="0">+F4*23</f>
        <v>-16.099999999999998</v>
      </c>
      <c r="K4" t="s">
        <v>150</v>
      </c>
      <c r="L4">
        <v>0</v>
      </c>
      <c r="M4">
        <v>0.05</v>
      </c>
      <c r="N4">
        <v>1.0999999999999999E-2</v>
      </c>
      <c r="O4">
        <v>5.1230000000000002</v>
      </c>
      <c r="P4">
        <v>0.20899999999999999</v>
      </c>
      <c r="Q4">
        <v>0</v>
      </c>
      <c r="R4">
        <v>12</v>
      </c>
      <c r="S4" s="8">
        <f t="shared" ref="S4:S36" si="1">+P4*12</f>
        <v>2.508</v>
      </c>
      <c r="U4" t="s">
        <v>150</v>
      </c>
      <c r="V4">
        <v>1</v>
      </c>
      <c r="W4">
        <v>0.05</v>
      </c>
      <c r="X4">
        <v>-0.107</v>
      </c>
      <c r="Y4">
        <v>5.5060000000000002</v>
      </c>
      <c r="Z4">
        <v>-1.9430000000000001</v>
      </c>
      <c r="AA4">
        <v>-47</v>
      </c>
      <c r="AB4">
        <v>11</v>
      </c>
      <c r="AC4" s="8">
        <f t="shared" ref="AC4:AC59" si="2">+Z4*11</f>
        <v>-21.373000000000001</v>
      </c>
      <c r="AE4" s="2" t="s">
        <v>85</v>
      </c>
      <c r="AF4" s="6">
        <f>+AVERAGE(I3:I45)</f>
        <v>-27.557285714285712</v>
      </c>
      <c r="AG4" s="6">
        <f>+AVERAGE(S3:S57)</f>
        <v>-27.68470588235294</v>
      </c>
      <c r="AH4" s="6">
        <f>+AVERAGE(AC3:AC72)</f>
        <v>-1.5851578947368419</v>
      </c>
    </row>
    <row r="5" spans="1:34" x14ac:dyDescent="0.25">
      <c r="A5" t="s">
        <v>151</v>
      </c>
      <c r="B5">
        <v>1</v>
      </c>
      <c r="C5">
        <v>0.05</v>
      </c>
      <c r="D5">
        <v>-9.2999999999999999E-2</v>
      </c>
      <c r="E5">
        <v>5.7190000000000003</v>
      </c>
      <c r="F5">
        <v>-1.631</v>
      </c>
      <c r="G5">
        <v>-127</v>
      </c>
      <c r="H5">
        <v>23</v>
      </c>
      <c r="I5" s="8">
        <f t="shared" si="0"/>
        <v>-37.512999999999998</v>
      </c>
      <c r="K5" t="s">
        <v>151</v>
      </c>
      <c r="L5">
        <v>0</v>
      </c>
      <c r="M5">
        <v>0.05</v>
      </c>
      <c r="N5">
        <v>-0.20100000000000001</v>
      </c>
      <c r="O5">
        <v>6.38</v>
      </c>
      <c r="P5">
        <v>-3.1560000000000001</v>
      </c>
      <c r="Q5">
        <v>-28</v>
      </c>
      <c r="R5">
        <v>12</v>
      </c>
      <c r="S5" s="8">
        <f t="shared" si="1"/>
        <v>-37.872</v>
      </c>
      <c r="U5" t="s">
        <v>151</v>
      </c>
      <c r="V5">
        <v>0</v>
      </c>
      <c r="W5">
        <v>0.05</v>
      </c>
      <c r="X5">
        <v>-0.113</v>
      </c>
      <c r="Y5">
        <v>4.8319999999999999</v>
      </c>
      <c r="Z5">
        <v>-2.3450000000000002</v>
      </c>
      <c r="AA5">
        <v>-19</v>
      </c>
      <c r="AB5">
        <v>11</v>
      </c>
      <c r="AC5" s="8">
        <f t="shared" si="2"/>
        <v>-25.795000000000002</v>
      </c>
      <c r="AE5" s="2" t="s">
        <v>86</v>
      </c>
      <c r="AF5" s="7">
        <f>+STDEV(I3:I45)</f>
        <v>41.071243159369857</v>
      </c>
      <c r="AG5" s="7">
        <f>+STDEV(S3:S57)</f>
        <v>22.845963610774067</v>
      </c>
      <c r="AH5" s="7">
        <f>+STDEV(AC3:AC72)</f>
        <v>73.321769641177596</v>
      </c>
    </row>
    <row r="6" spans="1:34" x14ac:dyDescent="0.25">
      <c r="A6" t="s">
        <v>10</v>
      </c>
      <c r="B6">
        <v>1</v>
      </c>
      <c r="C6">
        <v>0.05</v>
      </c>
      <c r="D6">
        <v>-0.125</v>
      </c>
      <c r="E6">
        <v>6.0990000000000002</v>
      </c>
      <c r="F6">
        <v>-2.0459999999999998</v>
      </c>
      <c r="G6">
        <v>-179</v>
      </c>
      <c r="H6">
        <v>23</v>
      </c>
      <c r="I6" s="8">
        <f t="shared" si="0"/>
        <v>-47.057999999999993</v>
      </c>
      <c r="K6" t="s">
        <v>10</v>
      </c>
      <c r="L6">
        <v>1</v>
      </c>
      <c r="M6">
        <v>0.05</v>
      </c>
      <c r="N6">
        <v>-0.12</v>
      </c>
      <c r="O6">
        <v>6.0549999999999997</v>
      </c>
      <c r="P6">
        <v>-1.988</v>
      </c>
      <c r="Q6">
        <v>-36</v>
      </c>
      <c r="R6">
        <v>12</v>
      </c>
      <c r="S6" s="8">
        <f t="shared" si="1"/>
        <v>-23.856000000000002</v>
      </c>
      <c r="U6" t="s">
        <v>10</v>
      </c>
      <c r="V6">
        <v>1</v>
      </c>
      <c r="W6">
        <v>0.05</v>
      </c>
      <c r="X6">
        <v>-0.13400000000000001</v>
      </c>
      <c r="Y6">
        <v>4.6749999999999998</v>
      </c>
      <c r="Z6">
        <v>-2.8660000000000001</v>
      </c>
      <c r="AA6">
        <v>-29</v>
      </c>
      <c r="AB6">
        <v>11</v>
      </c>
      <c r="AC6" s="8">
        <f t="shared" si="2"/>
        <v>-31.526</v>
      </c>
      <c r="AE6" s="2" t="s">
        <v>144</v>
      </c>
      <c r="AF6" s="13">
        <f>+AVERAGE(D3:D45)</f>
        <v>-4.6892857142857139E-2</v>
      </c>
      <c r="AG6" s="13">
        <f>+AVERAGE(N3:N57)</f>
        <v>-7.0970588235294119E-2</v>
      </c>
      <c r="AH6" s="13">
        <f>+AVERAGE(X3:X72)</f>
        <v>-3.1684210526315787E-2</v>
      </c>
    </row>
    <row r="7" spans="1:34" x14ac:dyDescent="0.25">
      <c r="A7" t="s">
        <v>12</v>
      </c>
      <c r="B7">
        <v>0</v>
      </c>
      <c r="C7">
        <v>0.05</v>
      </c>
      <c r="D7">
        <v>3.3000000000000002E-2</v>
      </c>
      <c r="E7">
        <v>1.7410000000000001</v>
      </c>
      <c r="F7">
        <v>1.907</v>
      </c>
      <c r="G7">
        <v>44</v>
      </c>
      <c r="H7">
        <v>20</v>
      </c>
      <c r="I7" s="8">
        <f t="shared" si="0"/>
        <v>43.861000000000004</v>
      </c>
      <c r="K7" t="s">
        <v>12</v>
      </c>
      <c r="L7">
        <v>1</v>
      </c>
      <c r="M7">
        <v>0.05</v>
      </c>
      <c r="N7">
        <v>-7.4999999999999997E-2</v>
      </c>
      <c r="O7">
        <v>2.0419999999999998</v>
      </c>
      <c r="P7">
        <v>-3.6669999999999998</v>
      </c>
      <c r="Q7">
        <v>-26</v>
      </c>
      <c r="R7">
        <v>9</v>
      </c>
      <c r="S7" s="8">
        <f t="shared" si="1"/>
        <v>-44.003999999999998</v>
      </c>
      <c r="U7" t="s">
        <v>12</v>
      </c>
      <c r="V7">
        <v>0</v>
      </c>
      <c r="W7">
        <v>0.05</v>
      </c>
      <c r="X7">
        <v>-8.4000000000000005E-2</v>
      </c>
      <c r="Y7">
        <v>2.7519999999999998</v>
      </c>
      <c r="Z7">
        <v>-3.052</v>
      </c>
      <c r="AA7">
        <v>-21</v>
      </c>
      <c r="AB7">
        <v>11</v>
      </c>
      <c r="AC7" s="8">
        <f t="shared" si="2"/>
        <v>-33.572000000000003</v>
      </c>
      <c r="AE7" s="2"/>
      <c r="AF7" s="2"/>
      <c r="AG7" s="2"/>
      <c r="AH7" s="2"/>
    </row>
    <row r="8" spans="1:34" x14ac:dyDescent="0.25">
      <c r="A8" t="s">
        <v>13</v>
      </c>
      <c r="B8">
        <v>0</v>
      </c>
      <c r="C8">
        <v>0.05</v>
      </c>
      <c r="D8">
        <v>3.0000000000000001E-3</v>
      </c>
      <c r="E8">
        <v>2.5310000000000001</v>
      </c>
      <c r="F8">
        <v>0.13800000000000001</v>
      </c>
      <c r="G8">
        <v>14</v>
      </c>
      <c r="H8">
        <v>22</v>
      </c>
      <c r="I8" s="8">
        <f t="shared" si="0"/>
        <v>3.1740000000000004</v>
      </c>
      <c r="K8" t="s">
        <v>13</v>
      </c>
      <c r="L8">
        <v>0</v>
      </c>
      <c r="M8">
        <v>0.05</v>
      </c>
      <c r="N8">
        <v>-1E-3</v>
      </c>
      <c r="O8">
        <v>2.5310000000000001</v>
      </c>
      <c r="P8">
        <v>-4.3999999999999997E-2</v>
      </c>
      <c r="Q8">
        <v>-1</v>
      </c>
      <c r="R8">
        <v>11</v>
      </c>
      <c r="S8" s="8">
        <f t="shared" si="1"/>
        <v>-0.52800000000000002</v>
      </c>
      <c r="U8" t="s">
        <v>13</v>
      </c>
      <c r="V8">
        <v>0</v>
      </c>
      <c r="W8">
        <v>0.05</v>
      </c>
      <c r="X8">
        <v>-3.5000000000000003E-2</v>
      </c>
      <c r="Y8">
        <v>2.8359999999999999</v>
      </c>
      <c r="Z8">
        <v>-1.2250000000000001</v>
      </c>
      <c r="AA8">
        <v>-16</v>
      </c>
      <c r="AB8">
        <v>11</v>
      </c>
      <c r="AC8" s="8">
        <f t="shared" si="2"/>
        <v>-13.475000000000001</v>
      </c>
      <c r="AE8" s="2" t="s">
        <v>186</v>
      </c>
      <c r="AF8" s="4">
        <f>+COUNTIFS(B3:B69,"1",D3:D69,"&lt;0")/COUNTA(A3:A69)</f>
        <v>0.6428571428571429</v>
      </c>
      <c r="AG8" s="4">
        <f>+COUNTIFS(L3:L69,"1",N3:N69,"&lt;0")/COUNTA(K3:K69)</f>
        <v>0.58823529411764708</v>
      </c>
      <c r="AH8" s="4">
        <f>+COUNTIFS(V3:V72,"1",X3:X72,"&lt;0")/COUNTA(U3:U72)</f>
        <v>0.24561403508771928</v>
      </c>
    </row>
    <row r="9" spans="1:34" x14ac:dyDescent="0.25">
      <c r="A9" t="s">
        <v>14</v>
      </c>
      <c r="B9">
        <v>0</v>
      </c>
      <c r="C9">
        <v>0.05</v>
      </c>
      <c r="D9">
        <v>-8.9999999999999993E-3</v>
      </c>
      <c r="E9">
        <v>2.528</v>
      </c>
      <c r="F9">
        <v>-0.35799999999999998</v>
      </c>
      <c r="G9">
        <v>-29</v>
      </c>
      <c r="H9">
        <v>23</v>
      </c>
      <c r="I9" s="8">
        <f t="shared" si="0"/>
        <v>-8.234</v>
      </c>
      <c r="K9" t="s">
        <v>14</v>
      </c>
      <c r="L9">
        <v>0</v>
      </c>
      <c r="M9">
        <v>0.05</v>
      </c>
      <c r="N9">
        <v>-5.2999999999999999E-2</v>
      </c>
      <c r="O9">
        <v>2.681</v>
      </c>
      <c r="P9">
        <v>-1.972</v>
      </c>
      <c r="Q9">
        <v>-14</v>
      </c>
      <c r="R9">
        <v>12</v>
      </c>
      <c r="S9" s="8">
        <f t="shared" si="1"/>
        <v>-23.664000000000001</v>
      </c>
      <c r="U9" t="s">
        <v>14</v>
      </c>
      <c r="V9">
        <v>0</v>
      </c>
      <c r="W9">
        <v>0.05</v>
      </c>
      <c r="X9">
        <v>-1.2999999999999999E-2</v>
      </c>
      <c r="Y9">
        <v>2.448</v>
      </c>
      <c r="Z9">
        <v>-0.53500000000000003</v>
      </c>
      <c r="AA9">
        <v>-3</v>
      </c>
      <c r="AB9">
        <v>11</v>
      </c>
      <c r="AC9" s="8">
        <f t="shared" si="2"/>
        <v>-5.8850000000000007</v>
      </c>
      <c r="AE9" s="2" t="s">
        <v>187</v>
      </c>
      <c r="AF9" s="4">
        <f>+COUNTIFS(B3:B70,"1",D3:D70,"&gt;0")/COUNTA(A3:A70)</f>
        <v>3.5714285714285712E-2</v>
      </c>
      <c r="AG9" s="4">
        <f>+COUNTIFS(L3:L70,"1",N3:N70,"&gt;0")/COUNTA(K3:K70)</f>
        <v>0</v>
      </c>
      <c r="AH9" s="4">
        <f>+COUNTIFS(V3:V72,"1",X3:X72,"&gt;0")/COUNTA(U3:U72)</f>
        <v>5.2631578947368418E-2</v>
      </c>
    </row>
    <row r="10" spans="1:34" x14ac:dyDescent="0.25">
      <c r="A10" t="s">
        <v>15</v>
      </c>
      <c r="B10">
        <v>0</v>
      </c>
      <c r="C10">
        <v>0.05</v>
      </c>
      <c r="D10">
        <v>-2.9000000000000001E-2</v>
      </c>
      <c r="E10">
        <v>3.3159999999999998</v>
      </c>
      <c r="F10">
        <v>-0.88100000000000001</v>
      </c>
      <c r="G10">
        <v>-56</v>
      </c>
      <c r="H10">
        <v>20</v>
      </c>
      <c r="I10" s="8">
        <f t="shared" si="0"/>
        <v>-20.263000000000002</v>
      </c>
      <c r="K10" t="s">
        <v>15</v>
      </c>
      <c r="L10">
        <v>1</v>
      </c>
      <c r="M10">
        <v>0.05</v>
      </c>
      <c r="N10">
        <v>-0.11600000000000001</v>
      </c>
      <c r="O10">
        <v>3.552</v>
      </c>
      <c r="P10">
        <v>-3.2559999999999998</v>
      </c>
      <c r="Q10">
        <v>-45</v>
      </c>
      <c r="R10">
        <v>11</v>
      </c>
      <c r="S10" s="8">
        <f t="shared" si="1"/>
        <v>-39.071999999999996</v>
      </c>
      <c r="U10" t="s">
        <v>15</v>
      </c>
      <c r="V10">
        <v>0</v>
      </c>
      <c r="W10">
        <v>0.05</v>
      </c>
      <c r="X10">
        <v>-2.8000000000000001E-2</v>
      </c>
      <c r="Y10">
        <v>3.016</v>
      </c>
      <c r="Z10">
        <v>-0.91700000000000004</v>
      </c>
      <c r="AA10">
        <v>-16</v>
      </c>
      <c r="AB10">
        <v>9</v>
      </c>
      <c r="AC10" s="8">
        <f t="shared" si="2"/>
        <v>-10.087</v>
      </c>
      <c r="AF10" s="4"/>
      <c r="AG10" s="4"/>
      <c r="AH10" s="4"/>
    </row>
    <row r="11" spans="1:34" x14ac:dyDescent="0.25">
      <c r="A11" t="s">
        <v>16</v>
      </c>
      <c r="B11">
        <v>1</v>
      </c>
      <c r="C11">
        <v>0.05</v>
      </c>
      <c r="D11">
        <v>-1.4E-2</v>
      </c>
      <c r="E11">
        <v>1.1819999999999999</v>
      </c>
      <c r="F11">
        <v>-1.2230000000000001</v>
      </c>
      <c r="G11">
        <v>-128</v>
      </c>
      <c r="H11">
        <v>22</v>
      </c>
      <c r="I11" s="8">
        <f t="shared" si="0"/>
        <v>-28.129000000000001</v>
      </c>
      <c r="K11" t="s">
        <v>16</v>
      </c>
      <c r="L11">
        <v>0</v>
      </c>
      <c r="M11">
        <v>0.05</v>
      </c>
      <c r="N11">
        <v>0</v>
      </c>
      <c r="O11">
        <v>1.1459999999999999</v>
      </c>
      <c r="P11">
        <v>0</v>
      </c>
      <c r="Q11">
        <v>0</v>
      </c>
      <c r="R11">
        <v>11</v>
      </c>
      <c r="S11" s="8">
        <f t="shared" si="1"/>
        <v>0</v>
      </c>
      <c r="U11" t="s">
        <v>16</v>
      </c>
      <c r="V11">
        <v>0</v>
      </c>
      <c r="W11">
        <v>0.05</v>
      </c>
      <c r="X11">
        <v>-1.2999999999999999E-2</v>
      </c>
      <c r="Y11">
        <v>0.997</v>
      </c>
      <c r="Z11">
        <v>-1.284</v>
      </c>
      <c r="AA11">
        <v>-11</v>
      </c>
      <c r="AB11">
        <v>11</v>
      </c>
      <c r="AC11" s="8">
        <f t="shared" si="2"/>
        <v>-14.124000000000001</v>
      </c>
      <c r="AF11" s="4"/>
      <c r="AG11" s="4"/>
      <c r="AH11" s="4"/>
    </row>
    <row r="12" spans="1:34" x14ac:dyDescent="0.25">
      <c r="A12" t="s">
        <v>25</v>
      </c>
      <c r="B12">
        <v>1</v>
      </c>
      <c r="C12">
        <v>0.05</v>
      </c>
      <c r="D12">
        <v>-0.13600000000000001</v>
      </c>
      <c r="E12">
        <v>5.5419999999999998</v>
      </c>
      <c r="F12">
        <v>-2.4540000000000002</v>
      </c>
      <c r="G12">
        <v>-113</v>
      </c>
      <c r="H12">
        <v>19</v>
      </c>
      <c r="I12" s="8">
        <f t="shared" si="0"/>
        <v>-56.442000000000007</v>
      </c>
      <c r="K12" t="s">
        <v>25</v>
      </c>
      <c r="L12">
        <v>1</v>
      </c>
      <c r="M12">
        <v>0.05</v>
      </c>
      <c r="N12">
        <v>-0.30099999999999999</v>
      </c>
      <c r="O12">
        <v>6.52</v>
      </c>
      <c r="P12">
        <v>-4.6210000000000004</v>
      </c>
      <c r="Q12">
        <v>-35</v>
      </c>
      <c r="R12">
        <v>10</v>
      </c>
      <c r="S12" s="8">
        <f t="shared" si="1"/>
        <v>-55.452000000000005</v>
      </c>
      <c r="U12" t="s">
        <v>25</v>
      </c>
      <c r="V12">
        <v>0</v>
      </c>
      <c r="W12">
        <v>0.05</v>
      </c>
      <c r="X12">
        <v>-5.7000000000000002E-2</v>
      </c>
      <c r="Y12">
        <v>3.371</v>
      </c>
      <c r="Z12">
        <v>-1.7030000000000001</v>
      </c>
      <c r="AA12">
        <v>-4</v>
      </c>
      <c r="AB12">
        <v>9</v>
      </c>
      <c r="AC12" s="8">
        <f t="shared" si="2"/>
        <v>-18.733000000000001</v>
      </c>
    </row>
    <row r="13" spans="1:34" x14ac:dyDescent="0.25">
      <c r="A13" t="s">
        <v>63</v>
      </c>
      <c r="B13">
        <v>1</v>
      </c>
      <c r="C13">
        <v>0.05</v>
      </c>
      <c r="D13">
        <v>-0.109</v>
      </c>
      <c r="E13">
        <v>5.0250000000000004</v>
      </c>
      <c r="F13">
        <v>-2.1760000000000002</v>
      </c>
      <c r="G13">
        <v>-161</v>
      </c>
      <c r="H13">
        <v>21</v>
      </c>
      <c r="I13" s="8">
        <f t="shared" si="0"/>
        <v>-50.048000000000002</v>
      </c>
      <c r="K13" t="s">
        <v>63</v>
      </c>
      <c r="L13">
        <v>1</v>
      </c>
      <c r="M13">
        <v>0.05</v>
      </c>
      <c r="N13">
        <v>-0.112</v>
      </c>
      <c r="O13">
        <v>5.0510000000000002</v>
      </c>
      <c r="P13">
        <v>-2.214</v>
      </c>
      <c r="Q13">
        <v>-25</v>
      </c>
      <c r="R13">
        <v>10</v>
      </c>
      <c r="S13" s="8">
        <f t="shared" si="1"/>
        <v>-26.567999999999998</v>
      </c>
      <c r="U13" t="s">
        <v>63</v>
      </c>
      <c r="V13">
        <v>1</v>
      </c>
      <c r="W13">
        <v>0.05</v>
      </c>
      <c r="X13">
        <v>-5.2999999999999999E-2</v>
      </c>
      <c r="Y13">
        <v>3.2690000000000001</v>
      </c>
      <c r="Z13">
        <v>-1.6060000000000001</v>
      </c>
      <c r="AA13">
        <v>-28</v>
      </c>
      <c r="AB13">
        <v>11</v>
      </c>
      <c r="AC13" s="8">
        <f t="shared" si="2"/>
        <v>-17.666</v>
      </c>
    </row>
    <row r="14" spans="1:34" x14ac:dyDescent="0.25">
      <c r="A14" t="s">
        <v>26</v>
      </c>
      <c r="B14">
        <v>0</v>
      </c>
      <c r="C14">
        <v>0.05</v>
      </c>
      <c r="D14">
        <v>0.01</v>
      </c>
      <c r="E14">
        <v>1.6519999999999999</v>
      </c>
      <c r="F14">
        <v>0.58899999999999997</v>
      </c>
      <c r="G14">
        <v>27</v>
      </c>
      <c r="H14">
        <v>22</v>
      </c>
      <c r="I14" s="8">
        <f t="shared" si="0"/>
        <v>13.546999999999999</v>
      </c>
      <c r="K14" t="s">
        <v>26</v>
      </c>
      <c r="L14">
        <v>0</v>
      </c>
      <c r="M14">
        <v>0.05</v>
      </c>
      <c r="N14">
        <v>-2.1000000000000001E-2</v>
      </c>
      <c r="O14">
        <v>1.9590000000000001</v>
      </c>
      <c r="P14">
        <v>-1.0720000000000001</v>
      </c>
      <c r="Q14">
        <v>-10</v>
      </c>
      <c r="R14">
        <v>12</v>
      </c>
      <c r="S14" s="8">
        <f t="shared" si="1"/>
        <v>-12.864000000000001</v>
      </c>
      <c r="U14" t="s">
        <v>26</v>
      </c>
      <c r="V14">
        <v>1</v>
      </c>
      <c r="W14">
        <v>0.05</v>
      </c>
      <c r="X14">
        <v>5.7000000000000002E-2</v>
      </c>
      <c r="Y14">
        <v>1.534</v>
      </c>
      <c r="Z14">
        <v>3.7250000000000001</v>
      </c>
      <c r="AA14">
        <v>25</v>
      </c>
      <c r="AB14">
        <v>10</v>
      </c>
      <c r="AC14" s="8">
        <f t="shared" si="2"/>
        <v>40.975000000000001</v>
      </c>
    </row>
    <row r="15" spans="1:34" x14ac:dyDescent="0.25">
      <c r="A15" t="s">
        <v>27</v>
      </c>
      <c r="B15">
        <v>1</v>
      </c>
      <c r="C15">
        <v>0.05</v>
      </c>
      <c r="D15">
        <v>2.9000000000000001E-2</v>
      </c>
      <c r="E15">
        <v>0.52</v>
      </c>
      <c r="F15">
        <v>5.577</v>
      </c>
      <c r="G15">
        <v>110</v>
      </c>
      <c r="H15">
        <v>20</v>
      </c>
      <c r="I15" s="8">
        <f t="shared" si="0"/>
        <v>128.27099999999999</v>
      </c>
      <c r="K15" t="s">
        <v>27</v>
      </c>
      <c r="L15">
        <v>0</v>
      </c>
      <c r="M15">
        <v>0.05</v>
      </c>
      <c r="N15">
        <v>1.6E-2</v>
      </c>
      <c r="O15">
        <v>0.54500000000000004</v>
      </c>
      <c r="P15">
        <v>2.9830000000000001</v>
      </c>
      <c r="Q15">
        <v>8</v>
      </c>
      <c r="R15">
        <v>9</v>
      </c>
      <c r="S15" s="8">
        <f t="shared" si="1"/>
        <v>35.795999999999999</v>
      </c>
      <c r="U15" t="s">
        <v>27</v>
      </c>
      <c r="V15">
        <v>1</v>
      </c>
      <c r="W15">
        <v>0.05</v>
      </c>
      <c r="X15">
        <v>7.0000000000000007E-2</v>
      </c>
      <c r="Y15">
        <v>0.625</v>
      </c>
      <c r="Z15">
        <v>11.17</v>
      </c>
      <c r="AA15">
        <v>35</v>
      </c>
      <c r="AB15">
        <v>11</v>
      </c>
      <c r="AC15" s="8">
        <f t="shared" si="2"/>
        <v>122.87</v>
      </c>
    </row>
    <row r="16" spans="1:34" x14ac:dyDescent="0.25">
      <c r="A16" t="s">
        <v>28</v>
      </c>
      <c r="B16">
        <v>1</v>
      </c>
      <c r="C16">
        <v>0.05</v>
      </c>
      <c r="D16">
        <v>-0.15</v>
      </c>
      <c r="E16">
        <v>8.52</v>
      </c>
      <c r="F16">
        <v>-1.7549999999999999</v>
      </c>
      <c r="G16">
        <v>-105</v>
      </c>
      <c r="H16">
        <v>19</v>
      </c>
      <c r="I16" s="8">
        <f t="shared" si="0"/>
        <v>-40.364999999999995</v>
      </c>
      <c r="K16" t="s">
        <v>28</v>
      </c>
      <c r="L16">
        <v>1</v>
      </c>
      <c r="M16">
        <v>0.05</v>
      </c>
      <c r="N16">
        <v>-0.22900000000000001</v>
      </c>
      <c r="O16">
        <v>9.0519999999999996</v>
      </c>
      <c r="P16">
        <v>-2.5249999999999999</v>
      </c>
      <c r="Q16">
        <v>-46</v>
      </c>
      <c r="R16">
        <v>12</v>
      </c>
      <c r="S16" s="8">
        <f t="shared" si="1"/>
        <v>-30.299999999999997</v>
      </c>
      <c r="U16" t="s">
        <v>29</v>
      </c>
      <c r="V16">
        <v>1</v>
      </c>
      <c r="W16">
        <v>0.05</v>
      </c>
      <c r="X16">
        <v>-0.03</v>
      </c>
      <c r="Y16">
        <v>1.3029999999999999</v>
      </c>
      <c r="Z16">
        <v>-2.302</v>
      </c>
      <c r="AA16">
        <v>-27</v>
      </c>
      <c r="AB16">
        <v>11</v>
      </c>
      <c r="AC16" s="8">
        <f t="shared" si="2"/>
        <v>-25.321999999999999</v>
      </c>
    </row>
    <row r="17" spans="1:29" x14ac:dyDescent="0.25">
      <c r="A17" t="s">
        <v>29</v>
      </c>
      <c r="B17">
        <v>1</v>
      </c>
      <c r="C17">
        <v>0.05</v>
      </c>
      <c r="D17">
        <v>-0.115</v>
      </c>
      <c r="E17">
        <v>3.1190000000000002</v>
      </c>
      <c r="F17">
        <v>-3.6739999999999999</v>
      </c>
      <c r="G17">
        <v>-183</v>
      </c>
      <c r="H17">
        <v>23</v>
      </c>
      <c r="I17" s="8">
        <f t="shared" si="0"/>
        <v>-84.501999999999995</v>
      </c>
      <c r="K17" t="s">
        <v>29</v>
      </c>
      <c r="L17">
        <v>1</v>
      </c>
      <c r="M17">
        <v>0.05</v>
      </c>
      <c r="N17">
        <v>-0.23200000000000001</v>
      </c>
      <c r="O17">
        <v>3.7949999999999999</v>
      </c>
      <c r="P17">
        <v>-6.1159999999999997</v>
      </c>
      <c r="Q17">
        <v>-44</v>
      </c>
      <c r="R17">
        <v>12</v>
      </c>
      <c r="S17" s="8">
        <f t="shared" si="1"/>
        <v>-73.391999999999996</v>
      </c>
      <c r="U17" t="s">
        <v>30</v>
      </c>
      <c r="V17">
        <v>0</v>
      </c>
      <c r="W17">
        <v>0.05</v>
      </c>
      <c r="X17">
        <v>0</v>
      </c>
      <c r="Y17">
        <v>0.82899999999999996</v>
      </c>
      <c r="Z17">
        <v>1.7000000000000001E-2</v>
      </c>
      <c r="AA17">
        <v>0</v>
      </c>
      <c r="AB17">
        <v>9</v>
      </c>
      <c r="AC17" s="8">
        <f t="shared" si="2"/>
        <v>0.187</v>
      </c>
    </row>
    <row r="18" spans="1:29" x14ac:dyDescent="0.25">
      <c r="A18" t="s">
        <v>30</v>
      </c>
      <c r="B18">
        <v>1</v>
      </c>
      <c r="C18">
        <v>0.05</v>
      </c>
      <c r="D18">
        <v>-2.1999999999999999E-2</v>
      </c>
      <c r="E18">
        <v>1.1830000000000001</v>
      </c>
      <c r="F18">
        <v>-1.84</v>
      </c>
      <c r="G18">
        <v>-62</v>
      </c>
      <c r="H18">
        <v>20</v>
      </c>
      <c r="I18" s="8">
        <f t="shared" si="0"/>
        <v>-42.32</v>
      </c>
      <c r="K18" t="s">
        <v>30</v>
      </c>
      <c r="L18">
        <v>1</v>
      </c>
      <c r="M18">
        <v>0.05</v>
      </c>
      <c r="N18">
        <v>-6.6000000000000003E-2</v>
      </c>
      <c r="O18">
        <v>1.371</v>
      </c>
      <c r="P18">
        <v>-4.8289999999999997</v>
      </c>
      <c r="Q18">
        <v>-27</v>
      </c>
      <c r="R18">
        <v>11</v>
      </c>
      <c r="S18" s="8">
        <f t="shared" si="1"/>
        <v>-57.947999999999993</v>
      </c>
      <c r="U18" t="s">
        <v>31</v>
      </c>
      <c r="V18">
        <v>1</v>
      </c>
      <c r="W18">
        <v>0.05</v>
      </c>
      <c r="X18">
        <v>-0.11600000000000001</v>
      </c>
      <c r="Y18">
        <v>3.8340000000000001</v>
      </c>
      <c r="Z18">
        <v>-3.0289999999999999</v>
      </c>
      <c r="AA18">
        <v>-27</v>
      </c>
      <c r="AB18">
        <v>10</v>
      </c>
      <c r="AC18" s="8">
        <f t="shared" si="2"/>
        <v>-33.319000000000003</v>
      </c>
    </row>
    <row r="19" spans="1:29" x14ac:dyDescent="0.25">
      <c r="A19" t="s">
        <v>31</v>
      </c>
      <c r="B19">
        <v>1</v>
      </c>
      <c r="C19">
        <v>0.05</v>
      </c>
      <c r="D19">
        <v>-8.6999999999999994E-2</v>
      </c>
      <c r="E19">
        <v>4.6920000000000002</v>
      </c>
      <c r="F19">
        <v>-1.86</v>
      </c>
      <c r="G19">
        <v>-169</v>
      </c>
      <c r="H19">
        <v>22</v>
      </c>
      <c r="I19" s="8">
        <f t="shared" si="0"/>
        <v>-42.78</v>
      </c>
      <c r="K19" t="s">
        <v>31</v>
      </c>
      <c r="L19">
        <v>1</v>
      </c>
      <c r="M19">
        <v>0.05</v>
      </c>
      <c r="N19">
        <v>-0.11899999999999999</v>
      </c>
      <c r="O19">
        <v>4.819</v>
      </c>
      <c r="P19">
        <v>-2.4689999999999999</v>
      </c>
      <c r="Q19">
        <v>-46</v>
      </c>
      <c r="R19">
        <v>12</v>
      </c>
      <c r="S19" s="8">
        <f t="shared" si="1"/>
        <v>-29.628</v>
      </c>
      <c r="U19" t="s">
        <v>32</v>
      </c>
      <c r="V19">
        <v>0</v>
      </c>
      <c r="W19">
        <v>0.05</v>
      </c>
      <c r="X19">
        <v>-0.105</v>
      </c>
      <c r="Y19">
        <v>6.851</v>
      </c>
      <c r="Z19">
        <v>-1.54</v>
      </c>
      <c r="AA19">
        <v>-11</v>
      </c>
      <c r="AB19">
        <v>10</v>
      </c>
      <c r="AC19" s="8">
        <f t="shared" si="2"/>
        <v>-16.940000000000001</v>
      </c>
    </row>
    <row r="20" spans="1:29" x14ac:dyDescent="0.25">
      <c r="A20" t="s">
        <v>32</v>
      </c>
      <c r="B20">
        <v>1</v>
      </c>
      <c r="C20">
        <v>0.05</v>
      </c>
      <c r="D20">
        <v>-0.17799999999999999</v>
      </c>
      <c r="E20">
        <v>9.26</v>
      </c>
      <c r="F20">
        <v>-1.923</v>
      </c>
      <c r="G20">
        <v>-163</v>
      </c>
      <c r="H20">
        <v>22</v>
      </c>
      <c r="I20" s="8">
        <f t="shared" si="0"/>
        <v>-44.228999999999999</v>
      </c>
      <c r="K20" t="s">
        <v>32</v>
      </c>
      <c r="L20">
        <v>1</v>
      </c>
      <c r="M20">
        <v>0.05</v>
      </c>
      <c r="N20">
        <v>-0.251</v>
      </c>
      <c r="O20">
        <v>9.48</v>
      </c>
      <c r="P20">
        <v>-2.6440000000000001</v>
      </c>
      <c r="Q20">
        <v>-48</v>
      </c>
      <c r="R20">
        <v>12</v>
      </c>
      <c r="S20" s="8">
        <f t="shared" si="1"/>
        <v>-31.728000000000002</v>
      </c>
      <c r="U20" t="s">
        <v>33</v>
      </c>
      <c r="V20">
        <v>0</v>
      </c>
      <c r="W20">
        <v>0.05</v>
      </c>
      <c r="X20">
        <v>-0.01</v>
      </c>
      <c r="Y20">
        <v>0.48699999999999999</v>
      </c>
      <c r="Z20">
        <v>-1.9670000000000001</v>
      </c>
      <c r="AA20">
        <v>-25</v>
      </c>
      <c r="AB20">
        <v>11</v>
      </c>
      <c r="AC20" s="8">
        <f t="shared" si="2"/>
        <v>-21.637</v>
      </c>
    </row>
    <row r="21" spans="1:29" x14ac:dyDescent="0.25">
      <c r="A21" t="s">
        <v>33</v>
      </c>
      <c r="B21">
        <v>1</v>
      </c>
      <c r="C21">
        <v>0.05</v>
      </c>
      <c r="D21">
        <v>-0.02</v>
      </c>
      <c r="E21">
        <v>0.76400000000000001</v>
      </c>
      <c r="F21">
        <v>-2.67</v>
      </c>
      <c r="G21">
        <v>-189</v>
      </c>
      <c r="H21">
        <v>23</v>
      </c>
      <c r="I21" s="8">
        <f t="shared" si="0"/>
        <v>-61.41</v>
      </c>
      <c r="K21" t="s">
        <v>33</v>
      </c>
      <c r="L21">
        <v>1</v>
      </c>
      <c r="M21">
        <v>0.05</v>
      </c>
      <c r="N21">
        <v>-3.1E-2</v>
      </c>
      <c r="O21">
        <v>0.86599999999999999</v>
      </c>
      <c r="P21">
        <v>-3.58</v>
      </c>
      <c r="Q21">
        <v>-40</v>
      </c>
      <c r="R21">
        <v>12</v>
      </c>
      <c r="S21" s="8">
        <f t="shared" si="1"/>
        <v>-42.96</v>
      </c>
      <c r="U21" t="s">
        <v>34</v>
      </c>
      <c r="V21">
        <v>0</v>
      </c>
      <c r="W21">
        <v>0.05</v>
      </c>
      <c r="X21">
        <v>-6.0000000000000001E-3</v>
      </c>
      <c r="Y21">
        <v>0.17399999999999999</v>
      </c>
      <c r="Z21">
        <v>-3.3719999999999999</v>
      </c>
      <c r="AA21">
        <v>-23</v>
      </c>
      <c r="AB21">
        <v>11</v>
      </c>
      <c r="AC21" s="8">
        <f t="shared" si="2"/>
        <v>-37.091999999999999</v>
      </c>
    </row>
    <row r="22" spans="1:29" x14ac:dyDescent="0.25">
      <c r="A22" t="s">
        <v>34</v>
      </c>
      <c r="B22">
        <v>1</v>
      </c>
      <c r="C22">
        <v>0.05</v>
      </c>
      <c r="D22">
        <v>-4.0000000000000001E-3</v>
      </c>
      <c r="E22">
        <v>0.21199999999999999</v>
      </c>
      <c r="F22">
        <v>-2.1230000000000002</v>
      </c>
      <c r="G22">
        <v>-137</v>
      </c>
      <c r="H22">
        <v>23</v>
      </c>
      <c r="I22" s="8">
        <f t="shared" si="0"/>
        <v>-48.829000000000008</v>
      </c>
      <c r="K22" t="s">
        <v>34</v>
      </c>
      <c r="L22">
        <v>1</v>
      </c>
      <c r="M22">
        <v>0.05</v>
      </c>
      <c r="N22">
        <v>-1.6E-2</v>
      </c>
      <c r="O22">
        <v>0.28699999999999998</v>
      </c>
      <c r="P22">
        <v>-5.5129999999999999</v>
      </c>
      <c r="Q22">
        <v>-42</v>
      </c>
      <c r="R22">
        <v>12</v>
      </c>
      <c r="S22" s="8">
        <f t="shared" si="1"/>
        <v>-66.156000000000006</v>
      </c>
      <c r="U22" t="s">
        <v>35</v>
      </c>
      <c r="V22">
        <v>0</v>
      </c>
      <c r="W22">
        <v>0.05</v>
      </c>
      <c r="X22">
        <v>-4.0000000000000001E-3</v>
      </c>
      <c r="Y22">
        <v>0.255</v>
      </c>
      <c r="Z22">
        <v>-1.49</v>
      </c>
      <c r="AA22">
        <v>-7</v>
      </c>
      <c r="AB22">
        <v>11</v>
      </c>
      <c r="AC22" s="8">
        <f t="shared" si="2"/>
        <v>-16.39</v>
      </c>
    </row>
    <row r="23" spans="1:29" x14ac:dyDescent="0.25">
      <c r="A23" t="s">
        <v>35</v>
      </c>
      <c r="B23">
        <v>0</v>
      </c>
      <c r="C23">
        <v>0.05</v>
      </c>
      <c r="D23">
        <v>-1E-3</v>
      </c>
      <c r="E23">
        <v>0.25</v>
      </c>
      <c r="F23">
        <v>-0.50700000000000001</v>
      </c>
      <c r="G23">
        <v>-36</v>
      </c>
      <c r="H23">
        <v>23</v>
      </c>
      <c r="I23" s="8">
        <f t="shared" si="0"/>
        <v>-11.661</v>
      </c>
      <c r="K23" t="s">
        <v>35</v>
      </c>
      <c r="L23">
        <v>0</v>
      </c>
      <c r="M23">
        <v>0.05</v>
      </c>
      <c r="N23">
        <v>0</v>
      </c>
      <c r="O23">
        <v>0.25600000000000001</v>
      </c>
      <c r="P23">
        <v>-0.17399999999999999</v>
      </c>
      <c r="Q23">
        <v>-2</v>
      </c>
      <c r="R23">
        <v>12</v>
      </c>
      <c r="S23" s="8">
        <f t="shared" si="1"/>
        <v>-2.0880000000000001</v>
      </c>
      <c r="U23" t="s">
        <v>37</v>
      </c>
      <c r="V23">
        <v>0</v>
      </c>
      <c r="W23">
        <v>0.05</v>
      </c>
      <c r="X23">
        <v>-1.7000000000000001E-2</v>
      </c>
      <c r="Y23">
        <v>3.1150000000000002</v>
      </c>
      <c r="Z23">
        <v>-0.56200000000000006</v>
      </c>
      <c r="AA23">
        <v>-11</v>
      </c>
      <c r="AB23">
        <v>11</v>
      </c>
      <c r="AC23" s="8">
        <f t="shared" si="2"/>
        <v>-6.1820000000000004</v>
      </c>
    </row>
    <row r="24" spans="1:29" x14ac:dyDescent="0.25">
      <c r="A24" t="s">
        <v>37</v>
      </c>
      <c r="B24">
        <v>0</v>
      </c>
      <c r="C24">
        <v>0.05</v>
      </c>
      <c r="D24">
        <v>-8.0000000000000002E-3</v>
      </c>
      <c r="E24">
        <v>3.073</v>
      </c>
      <c r="F24">
        <v>-0.254</v>
      </c>
      <c r="G24">
        <v>-18</v>
      </c>
      <c r="H24">
        <v>23</v>
      </c>
      <c r="I24" s="8">
        <f t="shared" si="0"/>
        <v>-5.8420000000000005</v>
      </c>
      <c r="K24" t="s">
        <v>37</v>
      </c>
      <c r="L24">
        <v>1</v>
      </c>
      <c r="M24">
        <v>0.05</v>
      </c>
      <c r="N24">
        <v>-0.09</v>
      </c>
      <c r="O24">
        <v>3.6709999999999998</v>
      </c>
      <c r="P24">
        <v>-2.4449999999999998</v>
      </c>
      <c r="Q24">
        <v>-29</v>
      </c>
      <c r="R24">
        <v>12</v>
      </c>
      <c r="S24" s="8">
        <f t="shared" si="1"/>
        <v>-29.339999999999996</v>
      </c>
      <c r="U24" t="s">
        <v>38</v>
      </c>
      <c r="V24">
        <v>0</v>
      </c>
      <c r="W24">
        <v>0.05</v>
      </c>
      <c r="X24">
        <v>-4.0000000000000001E-3</v>
      </c>
      <c r="Y24">
        <v>1.0349999999999999</v>
      </c>
      <c r="Z24">
        <v>-0.38600000000000001</v>
      </c>
      <c r="AA24">
        <v>-5</v>
      </c>
      <c r="AB24">
        <v>11</v>
      </c>
      <c r="AC24" s="8">
        <f t="shared" si="2"/>
        <v>-4.2460000000000004</v>
      </c>
    </row>
    <row r="25" spans="1:29" x14ac:dyDescent="0.25">
      <c r="A25" t="s">
        <v>38</v>
      </c>
      <c r="B25">
        <v>1</v>
      </c>
      <c r="C25">
        <v>0.05</v>
      </c>
      <c r="D25">
        <v>-2.5999999999999999E-2</v>
      </c>
      <c r="E25">
        <v>1.446</v>
      </c>
      <c r="F25">
        <v>-1.7749999999999999</v>
      </c>
      <c r="G25">
        <v>-159</v>
      </c>
      <c r="H25">
        <v>22</v>
      </c>
      <c r="I25" s="8">
        <f t="shared" si="0"/>
        <v>-40.824999999999996</v>
      </c>
      <c r="K25" t="s">
        <v>38</v>
      </c>
      <c r="L25">
        <v>1</v>
      </c>
      <c r="M25">
        <v>0.05</v>
      </c>
      <c r="N25">
        <v>-5.1999999999999998E-2</v>
      </c>
      <c r="O25">
        <v>1.704</v>
      </c>
      <c r="P25">
        <v>-3.0219999999999998</v>
      </c>
      <c r="Q25">
        <v>-33</v>
      </c>
      <c r="R25">
        <v>11</v>
      </c>
      <c r="S25" s="8">
        <f t="shared" si="1"/>
        <v>-36.263999999999996</v>
      </c>
      <c r="U25" t="s">
        <v>39</v>
      </c>
      <c r="V25">
        <v>0</v>
      </c>
      <c r="W25">
        <v>0.05</v>
      </c>
      <c r="X25">
        <v>-6.4000000000000001E-2</v>
      </c>
      <c r="Y25">
        <v>2.9119999999999999</v>
      </c>
      <c r="Z25">
        <v>-2.2050000000000001</v>
      </c>
      <c r="AA25">
        <v>-13</v>
      </c>
      <c r="AB25">
        <v>11</v>
      </c>
      <c r="AC25" s="8">
        <f t="shared" si="2"/>
        <v>-24.255000000000003</v>
      </c>
    </row>
    <row r="26" spans="1:29" x14ac:dyDescent="0.25">
      <c r="A26" t="s">
        <v>39</v>
      </c>
      <c r="B26">
        <v>0</v>
      </c>
      <c r="C26">
        <v>0.05</v>
      </c>
      <c r="D26">
        <v>-0.03</v>
      </c>
      <c r="E26">
        <v>3.2989999999999999</v>
      </c>
      <c r="F26">
        <v>-0.90900000000000003</v>
      </c>
      <c r="G26">
        <v>-38</v>
      </c>
      <c r="H26">
        <v>20</v>
      </c>
      <c r="I26" s="8">
        <f t="shared" si="0"/>
        <v>-20.907</v>
      </c>
      <c r="K26" t="s">
        <v>39</v>
      </c>
      <c r="L26">
        <v>0</v>
      </c>
      <c r="M26">
        <v>0.05</v>
      </c>
      <c r="N26">
        <v>-0.03</v>
      </c>
      <c r="O26">
        <v>3.302</v>
      </c>
      <c r="P26">
        <v>-0.92100000000000004</v>
      </c>
      <c r="Q26">
        <v>-2</v>
      </c>
      <c r="R26">
        <v>9</v>
      </c>
      <c r="S26" s="8">
        <f t="shared" si="1"/>
        <v>-11.052</v>
      </c>
      <c r="U26" t="s">
        <v>152</v>
      </c>
      <c r="V26">
        <v>1</v>
      </c>
      <c r="W26">
        <v>0.05</v>
      </c>
      <c r="X26">
        <v>-2.5999999999999999E-2</v>
      </c>
      <c r="Y26">
        <v>1.52</v>
      </c>
      <c r="Z26">
        <v>-1.7370000000000001</v>
      </c>
      <c r="AA26">
        <v>-33</v>
      </c>
      <c r="AB26">
        <v>11</v>
      </c>
      <c r="AC26" s="8">
        <f t="shared" si="2"/>
        <v>-19.106999999999999</v>
      </c>
    </row>
    <row r="27" spans="1:29" x14ac:dyDescent="0.25">
      <c r="A27" t="s">
        <v>152</v>
      </c>
      <c r="B27">
        <v>1</v>
      </c>
      <c r="C27">
        <v>0.05</v>
      </c>
      <c r="D27">
        <v>-4.9000000000000002E-2</v>
      </c>
      <c r="E27">
        <v>2.23</v>
      </c>
      <c r="F27">
        <v>-2.2120000000000002</v>
      </c>
      <c r="G27">
        <v>-198</v>
      </c>
      <c r="H27">
        <v>23</v>
      </c>
      <c r="I27" s="8">
        <f t="shared" si="0"/>
        <v>-50.876000000000005</v>
      </c>
      <c r="K27" t="s">
        <v>152</v>
      </c>
      <c r="L27">
        <v>1</v>
      </c>
      <c r="M27">
        <v>0.05</v>
      </c>
      <c r="N27">
        <v>-8.5000000000000006E-2</v>
      </c>
      <c r="O27">
        <v>2.415</v>
      </c>
      <c r="P27">
        <v>-3.52</v>
      </c>
      <c r="Q27">
        <v>-51</v>
      </c>
      <c r="R27">
        <v>12</v>
      </c>
      <c r="S27" s="8">
        <f t="shared" si="1"/>
        <v>-42.24</v>
      </c>
      <c r="U27" t="s">
        <v>41</v>
      </c>
      <c r="V27">
        <v>0</v>
      </c>
      <c r="W27">
        <v>0.05</v>
      </c>
      <c r="X27">
        <v>-2E-3</v>
      </c>
      <c r="Y27">
        <v>0.13500000000000001</v>
      </c>
      <c r="Z27">
        <v>-1.2350000000000001</v>
      </c>
      <c r="AA27">
        <v>-15</v>
      </c>
      <c r="AB27">
        <v>11</v>
      </c>
      <c r="AC27" s="8">
        <f t="shared" si="2"/>
        <v>-13.585000000000001</v>
      </c>
    </row>
    <row r="28" spans="1:29" x14ac:dyDescent="0.25">
      <c r="A28" t="s">
        <v>41</v>
      </c>
      <c r="B28">
        <v>1</v>
      </c>
      <c r="C28">
        <v>0.05</v>
      </c>
      <c r="D28">
        <v>-8.0000000000000002E-3</v>
      </c>
      <c r="E28">
        <v>0.26400000000000001</v>
      </c>
      <c r="F28">
        <v>-3.161</v>
      </c>
      <c r="G28">
        <v>-200</v>
      </c>
      <c r="H28">
        <v>23</v>
      </c>
      <c r="I28" s="8">
        <f t="shared" si="0"/>
        <v>-72.703000000000003</v>
      </c>
      <c r="K28" t="s">
        <v>41</v>
      </c>
      <c r="L28">
        <v>1</v>
      </c>
      <c r="M28">
        <v>0.05</v>
      </c>
      <c r="N28">
        <v>-1.2999999999999999E-2</v>
      </c>
      <c r="O28">
        <v>0.29599999999999999</v>
      </c>
      <c r="P28">
        <v>-4.4989999999999997</v>
      </c>
      <c r="Q28">
        <v>-55</v>
      </c>
      <c r="R28">
        <v>12</v>
      </c>
      <c r="S28" s="8">
        <f t="shared" si="1"/>
        <v>-53.988</v>
      </c>
      <c r="U28" t="s">
        <v>42</v>
      </c>
      <c r="V28">
        <v>1</v>
      </c>
      <c r="W28">
        <v>0.05</v>
      </c>
      <c r="X28">
        <v>-2.1999999999999999E-2</v>
      </c>
      <c r="Y28">
        <v>1.524</v>
      </c>
      <c r="Z28">
        <v>-1.431</v>
      </c>
      <c r="AA28">
        <v>-27</v>
      </c>
      <c r="AB28">
        <v>11</v>
      </c>
      <c r="AC28" s="8">
        <f t="shared" si="2"/>
        <v>-15.741</v>
      </c>
    </row>
    <row r="29" spans="1:29" x14ac:dyDescent="0.25">
      <c r="A29" t="s">
        <v>42</v>
      </c>
      <c r="B29">
        <v>1</v>
      </c>
      <c r="C29">
        <v>0.05</v>
      </c>
      <c r="D29">
        <v>-4.1000000000000002E-2</v>
      </c>
      <c r="E29">
        <v>2.09</v>
      </c>
      <c r="F29">
        <v>-1.962</v>
      </c>
      <c r="G29">
        <v>-181</v>
      </c>
      <c r="H29">
        <v>23</v>
      </c>
      <c r="I29" s="8">
        <f t="shared" si="0"/>
        <v>-45.125999999999998</v>
      </c>
      <c r="K29" t="s">
        <v>42</v>
      </c>
      <c r="L29">
        <v>1</v>
      </c>
      <c r="M29">
        <v>0.05</v>
      </c>
      <c r="N29">
        <v>-0.05</v>
      </c>
      <c r="O29">
        <v>2.1259999999999999</v>
      </c>
      <c r="P29">
        <v>-2.375</v>
      </c>
      <c r="Q29">
        <v>-38</v>
      </c>
      <c r="R29">
        <v>12</v>
      </c>
      <c r="S29" s="8">
        <f t="shared" si="1"/>
        <v>-28.5</v>
      </c>
      <c r="U29" t="s">
        <v>43</v>
      </c>
      <c r="V29">
        <v>0</v>
      </c>
      <c r="W29">
        <v>0.05</v>
      </c>
      <c r="X29">
        <v>1E-3</v>
      </c>
      <c r="Y29">
        <v>0.73199999999999998</v>
      </c>
      <c r="Z29">
        <v>0.13700000000000001</v>
      </c>
      <c r="AA29">
        <v>1</v>
      </c>
      <c r="AB29">
        <v>11</v>
      </c>
      <c r="AC29" s="8">
        <f t="shared" si="2"/>
        <v>1.5070000000000001</v>
      </c>
    </row>
    <row r="30" spans="1:29" x14ac:dyDescent="0.25">
      <c r="A30" t="s">
        <v>43</v>
      </c>
      <c r="B30">
        <v>1</v>
      </c>
      <c r="C30">
        <v>0.05</v>
      </c>
      <c r="D30">
        <v>-4.2000000000000003E-2</v>
      </c>
      <c r="E30">
        <v>1.4770000000000001</v>
      </c>
      <c r="F30">
        <v>-2.8780000000000001</v>
      </c>
      <c r="G30">
        <v>-151</v>
      </c>
      <c r="H30">
        <v>23</v>
      </c>
      <c r="I30" s="8">
        <f t="shared" si="0"/>
        <v>-66.194000000000003</v>
      </c>
      <c r="K30" t="s">
        <v>43</v>
      </c>
      <c r="L30">
        <v>0</v>
      </c>
      <c r="M30">
        <v>0.05</v>
      </c>
      <c r="N30">
        <v>-3.3000000000000002E-2</v>
      </c>
      <c r="O30">
        <v>1.51</v>
      </c>
      <c r="P30">
        <v>-2.1669999999999998</v>
      </c>
      <c r="Q30">
        <v>-24</v>
      </c>
      <c r="R30">
        <v>12</v>
      </c>
      <c r="S30" s="8">
        <f t="shared" si="1"/>
        <v>-26.003999999999998</v>
      </c>
      <c r="U30" t="s">
        <v>7</v>
      </c>
      <c r="V30">
        <v>0</v>
      </c>
      <c r="W30">
        <v>0.05</v>
      </c>
      <c r="X30">
        <v>3.7999999999999999E-2</v>
      </c>
      <c r="Y30">
        <v>2.597</v>
      </c>
      <c r="Z30">
        <v>1.4730000000000001</v>
      </c>
      <c r="AA30">
        <v>15</v>
      </c>
      <c r="AB30">
        <v>11</v>
      </c>
      <c r="AC30" s="8">
        <f t="shared" si="2"/>
        <v>16.202999999999999</v>
      </c>
    </row>
    <row r="31" spans="1:29" x14ac:dyDescent="0.25">
      <c r="I31" s="8"/>
      <c r="K31" t="s">
        <v>102</v>
      </c>
      <c r="L31">
        <v>1</v>
      </c>
      <c r="M31">
        <v>0.05</v>
      </c>
      <c r="N31">
        <v>-9.4E-2</v>
      </c>
      <c r="O31">
        <v>3.077</v>
      </c>
      <c r="P31">
        <v>-3.069</v>
      </c>
      <c r="Q31">
        <v>-46</v>
      </c>
      <c r="R31">
        <v>12</v>
      </c>
      <c r="S31" s="8">
        <f t="shared" si="1"/>
        <v>-36.828000000000003</v>
      </c>
      <c r="U31" t="s">
        <v>8</v>
      </c>
      <c r="V31">
        <v>0</v>
      </c>
      <c r="W31">
        <v>0.05</v>
      </c>
      <c r="X31">
        <v>-3.3000000000000002E-2</v>
      </c>
      <c r="Y31">
        <v>1.3069999999999999</v>
      </c>
      <c r="Z31">
        <v>-2.4969999999999999</v>
      </c>
      <c r="AA31">
        <v>-13</v>
      </c>
      <c r="AB31">
        <v>11</v>
      </c>
      <c r="AC31" s="8">
        <f t="shared" si="2"/>
        <v>-27.466999999999999</v>
      </c>
    </row>
    <row r="32" spans="1:29" x14ac:dyDescent="0.25">
      <c r="I32" s="8"/>
      <c r="K32" t="s">
        <v>103</v>
      </c>
      <c r="L32">
        <v>0</v>
      </c>
      <c r="M32">
        <v>0.05</v>
      </c>
      <c r="N32">
        <v>1E-3</v>
      </c>
      <c r="O32">
        <v>1.8420000000000001</v>
      </c>
      <c r="P32">
        <v>8.1000000000000003E-2</v>
      </c>
      <c r="Q32">
        <v>3</v>
      </c>
      <c r="R32">
        <v>11</v>
      </c>
      <c r="S32" s="8">
        <f t="shared" si="1"/>
        <v>0.97199999999999998</v>
      </c>
      <c r="U32" t="s">
        <v>153</v>
      </c>
      <c r="V32">
        <v>1</v>
      </c>
      <c r="W32">
        <v>0.05</v>
      </c>
      <c r="X32">
        <v>-0.222</v>
      </c>
      <c r="Y32">
        <v>4.5179999999999998</v>
      </c>
      <c r="Z32">
        <v>-4.9160000000000004</v>
      </c>
      <c r="AA32">
        <v>-23</v>
      </c>
      <c r="AB32">
        <v>10</v>
      </c>
      <c r="AC32" s="8">
        <f t="shared" si="2"/>
        <v>-54.076000000000008</v>
      </c>
    </row>
    <row r="33" spans="9:29" x14ac:dyDescent="0.25">
      <c r="I33" s="8"/>
      <c r="K33" t="s">
        <v>24</v>
      </c>
      <c r="L33">
        <v>0</v>
      </c>
      <c r="M33">
        <v>0.05</v>
      </c>
      <c r="N33">
        <v>-7.0000000000000001E-3</v>
      </c>
      <c r="O33">
        <v>0.439</v>
      </c>
      <c r="P33">
        <v>-1.5369999999999999</v>
      </c>
      <c r="Q33">
        <v>-4</v>
      </c>
      <c r="R33">
        <v>9</v>
      </c>
      <c r="S33" s="8">
        <f t="shared" si="1"/>
        <v>-18.443999999999999</v>
      </c>
      <c r="U33" t="s">
        <v>154</v>
      </c>
      <c r="V33">
        <v>0</v>
      </c>
      <c r="W33">
        <v>0.05</v>
      </c>
      <c r="X33">
        <v>-7.6999999999999999E-2</v>
      </c>
      <c r="Y33">
        <v>4.7030000000000003</v>
      </c>
      <c r="Z33">
        <v>-1.6339999999999999</v>
      </c>
      <c r="AA33">
        <v>-25</v>
      </c>
      <c r="AB33">
        <v>11</v>
      </c>
      <c r="AC33" s="8">
        <f t="shared" si="2"/>
        <v>-17.974</v>
      </c>
    </row>
    <row r="34" spans="9:29" x14ac:dyDescent="0.25">
      <c r="I34" s="8"/>
      <c r="K34" t="s">
        <v>116</v>
      </c>
      <c r="L34">
        <v>1</v>
      </c>
      <c r="M34">
        <v>0.05</v>
      </c>
      <c r="N34">
        <v>-0.02</v>
      </c>
      <c r="O34">
        <v>0.58099999999999996</v>
      </c>
      <c r="P34">
        <v>-3.38</v>
      </c>
      <c r="Q34">
        <v>-35</v>
      </c>
      <c r="R34">
        <v>12</v>
      </c>
      <c r="S34" s="8">
        <f t="shared" si="1"/>
        <v>-40.56</v>
      </c>
      <c r="U34" t="s">
        <v>121</v>
      </c>
      <c r="V34">
        <v>0</v>
      </c>
      <c r="W34">
        <v>0.05</v>
      </c>
      <c r="X34">
        <v>-4.2999999999999997E-2</v>
      </c>
      <c r="Y34">
        <v>2.2010000000000001</v>
      </c>
      <c r="Z34">
        <v>-1.946</v>
      </c>
      <c r="AA34">
        <v>-21</v>
      </c>
      <c r="AB34">
        <v>11</v>
      </c>
      <c r="AC34" s="8">
        <f t="shared" si="2"/>
        <v>-21.405999999999999</v>
      </c>
    </row>
    <row r="35" spans="9:29" x14ac:dyDescent="0.25">
      <c r="I35" s="8"/>
      <c r="K35" t="s">
        <v>98</v>
      </c>
      <c r="L35">
        <v>1</v>
      </c>
      <c r="M35">
        <v>0.05</v>
      </c>
      <c r="N35">
        <v>-2.3E-2</v>
      </c>
      <c r="O35">
        <v>0.59699999999999998</v>
      </c>
      <c r="P35">
        <v>-3.8740000000000001</v>
      </c>
      <c r="Q35">
        <v>-52</v>
      </c>
      <c r="R35">
        <v>12</v>
      </c>
      <c r="S35" s="8">
        <f t="shared" si="1"/>
        <v>-46.488</v>
      </c>
      <c r="U35" t="s">
        <v>11</v>
      </c>
      <c r="V35">
        <v>1</v>
      </c>
      <c r="W35">
        <v>0.05</v>
      </c>
      <c r="X35">
        <v>-3.7999999999999999E-2</v>
      </c>
      <c r="Y35">
        <v>1.419</v>
      </c>
      <c r="Z35">
        <v>-2.6440000000000001</v>
      </c>
      <c r="AA35">
        <v>-31</v>
      </c>
      <c r="AB35">
        <v>11</v>
      </c>
      <c r="AC35" s="8">
        <f t="shared" si="2"/>
        <v>-29.084000000000003</v>
      </c>
    </row>
    <row r="36" spans="9:29" x14ac:dyDescent="0.25">
      <c r="I36" s="8"/>
      <c r="K36" t="s">
        <v>70</v>
      </c>
      <c r="L36">
        <v>0</v>
      </c>
      <c r="M36">
        <v>0.05</v>
      </c>
      <c r="N36">
        <v>-1.6E-2</v>
      </c>
      <c r="O36">
        <v>1.175</v>
      </c>
      <c r="P36">
        <v>-1.319</v>
      </c>
      <c r="Q36">
        <v>-26</v>
      </c>
      <c r="R36">
        <v>12</v>
      </c>
      <c r="S36" s="8">
        <f t="shared" si="1"/>
        <v>-15.827999999999999</v>
      </c>
      <c r="U36" t="s">
        <v>17</v>
      </c>
      <c r="V36">
        <v>0</v>
      </c>
      <c r="W36">
        <v>0.05</v>
      </c>
      <c r="X36">
        <v>-1.7999999999999999E-2</v>
      </c>
      <c r="Y36">
        <v>2.0259999999999998</v>
      </c>
      <c r="Z36">
        <v>-0.86399999999999999</v>
      </c>
      <c r="AA36">
        <v>-17</v>
      </c>
      <c r="AB36">
        <v>11</v>
      </c>
      <c r="AC36" s="8">
        <f t="shared" si="2"/>
        <v>-9.5039999999999996</v>
      </c>
    </row>
    <row r="37" spans="9:29" x14ac:dyDescent="0.25">
      <c r="I37" s="8"/>
      <c r="S37" s="8"/>
      <c r="U37" t="s">
        <v>104</v>
      </c>
      <c r="V37">
        <v>0</v>
      </c>
      <c r="W37">
        <v>0.05</v>
      </c>
      <c r="X37">
        <v>5.0000000000000001E-3</v>
      </c>
      <c r="Y37">
        <v>1.921</v>
      </c>
      <c r="Z37">
        <v>0.24299999999999999</v>
      </c>
      <c r="AA37">
        <v>5</v>
      </c>
      <c r="AB37">
        <v>11</v>
      </c>
      <c r="AC37" s="8">
        <f t="shared" si="2"/>
        <v>2.673</v>
      </c>
    </row>
    <row r="38" spans="9:29" x14ac:dyDescent="0.25">
      <c r="I38" s="8"/>
      <c r="S38" s="8"/>
      <c r="U38" t="s">
        <v>122</v>
      </c>
      <c r="V38">
        <v>0</v>
      </c>
      <c r="W38">
        <v>0.05</v>
      </c>
      <c r="X38">
        <v>-1.0999999999999999E-2</v>
      </c>
      <c r="Y38">
        <v>2.2229999999999999</v>
      </c>
      <c r="Z38">
        <v>-0.48</v>
      </c>
      <c r="AA38">
        <v>-17</v>
      </c>
      <c r="AB38">
        <v>11</v>
      </c>
      <c r="AC38" s="8">
        <f t="shared" si="2"/>
        <v>-5.2799999999999994</v>
      </c>
    </row>
    <row r="39" spans="9:29" x14ac:dyDescent="0.25">
      <c r="I39" s="8"/>
      <c r="S39" s="8"/>
      <c r="U39" t="s">
        <v>105</v>
      </c>
      <c r="V39">
        <v>0</v>
      </c>
      <c r="W39">
        <v>0.05</v>
      </c>
      <c r="X39">
        <v>0.23300000000000001</v>
      </c>
      <c r="Y39">
        <v>0.61799999999999999</v>
      </c>
      <c r="Z39">
        <v>37.69</v>
      </c>
      <c r="AA39">
        <v>25</v>
      </c>
      <c r="AB39">
        <v>11</v>
      </c>
      <c r="AC39" s="8">
        <f t="shared" si="2"/>
        <v>414.59</v>
      </c>
    </row>
    <row r="40" spans="9:29" x14ac:dyDescent="0.25">
      <c r="I40" s="8"/>
      <c r="S40" s="8"/>
      <c r="U40" t="s">
        <v>106</v>
      </c>
      <c r="V40">
        <v>0</v>
      </c>
      <c r="W40">
        <v>0.05</v>
      </c>
      <c r="X40">
        <v>0.188</v>
      </c>
      <c r="Y40">
        <v>0.76800000000000002</v>
      </c>
      <c r="Z40">
        <v>24.425000000000001</v>
      </c>
      <c r="AA40">
        <v>15</v>
      </c>
      <c r="AB40">
        <v>10</v>
      </c>
      <c r="AC40" s="8">
        <f t="shared" si="2"/>
        <v>268.67500000000001</v>
      </c>
    </row>
    <row r="41" spans="9:29" x14ac:dyDescent="0.25">
      <c r="I41" s="8"/>
      <c r="S41" s="8"/>
      <c r="U41" t="s">
        <v>46</v>
      </c>
      <c r="V41">
        <v>1</v>
      </c>
      <c r="W41">
        <v>0.05</v>
      </c>
      <c r="X41">
        <v>-7.2999999999999995E-2</v>
      </c>
      <c r="Y41">
        <v>2.4990000000000001</v>
      </c>
      <c r="Z41">
        <v>-2.9209999999999998</v>
      </c>
      <c r="AA41">
        <v>-29</v>
      </c>
      <c r="AB41">
        <v>11</v>
      </c>
      <c r="AC41" s="8">
        <f t="shared" si="2"/>
        <v>-32.131</v>
      </c>
    </row>
    <row r="42" spans="9:29" x14ac:dyDescent="0.25">
      <c r="I42" s="8"/>
      <c r="S42" s="8"/>
      <c r="U42" t="s">
        <v>47</v>
      </c>
      <c r="V42">
        <v>0</v>
      </c>
      <c r="W42">
        <v>0.05</v>
      </c>
      <c r="X42">
        <v>-4.3999999999999997E-2</v>
      </c>
      <c r="Y42">
        <v>1.7410000000000001</v>
      </c>
      <c r="Z42">
        <v>-2.5089999999999999</v>
      </c>
      <c r="AA42">
        <v>-23</v>
      </c>
      <c r="AB42">
        <v>11</v>
      </c>
      <c r="AC42" s="8">
        <f t="shared" si="2"/>
        <v>-27.599</v>
      </c>
    </row>
    <row r="43" spans="9:29" x14ac:dyDescent="0.25">
      <c r="I43" s="8"/>
      <c r="S43" s="8"/>
      <c r="U43" t="s">
        <v>48</v>
      </c>
      <c r="V43">
        <v>0</v>
      </c>
      <c r="W43">
        <v>0.05</v>
      </c>
      <c r="X43">
        <v>-4.5999999999999999E-2</v>
      </c>
      <c r="Y43">
        <v>0.94099999999999995</v>
      </c>
      <c r="Z43">
        <v>-4.8879999999999999</v>
      </c>
      <c r="AA43">
        <v>-17</v>
      </c>
      <c r="AB43">
        <v>11</v>
      </c>
      <c r="AC43" s="8">
        <f t="shared" si="2"/>
        <v>-53.768000000000001</v>
      </c>
    </row>
    <row r="44" spans="9:29" x14ac:dyDescent="0.25">
      <c r="I44" s="8"/>
      <c r="S44" s="8"/>
      <c r="U44" t="s">
        <v>49</v>
      </c>
      <c r="V44">
        <v>0</v>
      </c>
      <c r="W44">
        <v>0.05</v>
      </c>
      <c r="X44">
        <v>-6.9000000000000006E-2</v>
      </c>
      <c r="Y44">
        <v>1.546</v>
      </c>
      <c r="Z44">
        <v>-4.4710000000000001</v>
      </c>
      <c r="AA44">
        <v>-21</v>
      </c>
      <c r="AB44">
        <v>11</v>
      </c>
      <c r="AC44" s="8">
        <f t="shared" si="2"/>
        <v>-49.180999999999997</v>
      </c>
    </row>
    <row r="45" spans="9:29" x14ac:dyDescent="0.25">
      <c r="I45" s="8"/>
      <c r="S45" s="8"/>
      <c r="U45" t="s">
        <v>50</v>
      </c>
      <c r="V45">
        <v>0</v>
      </c>
      <c r="W45">
        <v>0.05</v>
      </c>
      <c r="X45">
        <v>-3.5999999999999997E-2</v>
      </c>
      <c r="Y45">
        <v>1.206</v>
      </c>
      <c r="Z45">
        <v>-2.9510000000000001</v>
      </c>
      <c r="AA45">
        <v>-16</v>
      </c>
      <c r="AB45">
        <v>11</v>
      </c>
      <c r="AC45" s="8">
        <f t="shared" si="2"/>
        <v>-32.460999999999999</v>
      </c>
    </row>
    <row r="46" spans="9:29" x14ac:dyDescent="0.25">
      <c r="S46" s="8"/>
      <c r="U46" t="s">
        <v>51</v>
      </c>
      <c r="V46">
        <v>1</v>
      </c>
      <c r="W46">
        <v>0.05</v>
      </c>
      <c r="X46">
        <v>-4.2000000000000003E-2</v>
      </c>
      <c r="Y46">
        <v>1.266</v>
      </c>
      <c r="Z46">
        <v>-3.2930000000000001</v>
      </c>
      <c r="AA46">
        <v>-27</v>
      </c>
      <c r="AB46">
        <v>11</v>
      </c>
      <c r="AC46" s="8">
        <f t="shared" si="2"/>
        <v>-36.222999999999999</v>
      </c>
    </row>
    <row r="47" spans="9:29" x14ac:dyDescent="0.25">
      <c r="S47" s="8"/>
      <c r="U47" t="s">
        <v>52</v>
      </c>
      <c r="V47">
        <v>0</v>
      </c>
      <c r="W47">
        <v>0.05</v>
      </c>
      <c r="X47">
        <v>-4.0000000000000001E-3</v>
      </c>
      <c r="Y47">
        <v>1.1599999999999999</v>
      </c>
      <c r="Z47">
        <v>-0.316</v>
      </c>
      <c r="AA47">
        <v>-5</v>
      </c>
      <c r="AB47">
        <v>11</v>
      </c>
      <c r="AC47" s="8">
        <f t="shared" si="2"/>
        <v>-3.476</v>
      </c>
    </row>
    <row r="48" spans="9:29" x14ac:dyDescent="0.25">
      <c r="S48" s="8"/>
      <c r="U48" t="s">
        <v>53</v>
      </c>
      <c r="V48">
        <v>0</v>
      </c>
      <c r="W48">
        <v>0.05</v>
      </c>
      <c r="X48">
        <v>-5.7000000000000002E-2</v>
      </c>
      <c r="Y48">
        <v>1.633</v>
      </c>
      <c r="Z48">
        <v>-3.4609999999999999</v>
      </c>
      <c r="AA48">
        <v>-25</v>
      </c>
      <c r="AB48">
        <v>11</v>
      </c>
      <c r="AC48" s="8">
        <f t="shared" si="2"/>
        <v>-38.070999999999998</v>
      </c>
    </row>
    <row r="49" spans="19:29" x14ac:dyDescent="0.25">
      <c r="S49" s="8"/>
      <c r="U49" t="s">
        <v>54</v>
      </c>
      <c r="V49">
        <v>0</v>
      </c>
      <c r="W49">
        <v>0.05</v>
      </c>
      <c r="X49">
        <v>-6.8000000000000005E-2</v>
      </c>
      <c r="Y49">
        <v>1.8220000000000001</v>
      </c>
      <c r="Z49">
        <v>-3.76</v>
      </c>
      <c r="AA49">
        <v>-21</v>
      </c>
      <c r="AB49">
        <v>11</v>
      </c>
      <c r="AC49" s="8">
        <f t="shared" si="2"/>
        <v>-41.36</v>
      </c>
    </row>
    <row r="50" spans="19:29" x14ac:dyDescent="0.25">
      <c r="S50" s="8"/>
      <c r="U50" t="s">
        <v>23</v>
      </c>
      <c r="V50">
        <v>0</v>
      </c>
      <c r="W50">
        <v>0.05</v>
      </c>
      <c r="X50">
        <v>-1.0999999999999999E-2</v>
      </c>
      <c r="Y50">
        <v>1.4930000000000001</v>
      </c>
      <c r="Z50">
        <v>-0.72499999999999998</v>
      </c>
      <c r="AA50">
        <v>-7</v>
      </c>
      <c r="AB50">
        <v>10</v>
      </c>
      <c r="AC50" s="8">
        <f t="shared" si="2"/>
        <v>-7.9749999999999996</v>
      </c>
    </row>
    <row r="51" spans="19:29" x14ac:dyDescent="0.25">
      <c r="S51" s="8"/>
      <c r="U51" t="s">
        <v>155</v>
      </c>
      <c r="V51">
        <v>0</v>
      </c>
      <c r="W51">
        <v>0.05</v>
      </c>
      <c r="X51">
        <v>-1.6E-2</v>
      </c>
      <c r="Y51">
        <v>0.71</v>
      </c>
      <c r="Z51">
        <v>-2.194</v>
      </c>
      <c r="AA51">
        <v>-8</v>
      </c>
      <c r="AB51">
        <v>9</v>
      </c>
      <c r="AC51" s="8">
        <f t="shared" si="2"/>
        <v>-24.134</v>
      </c>
    </row>
    <row r="52" spans="19:29" x14ac:dyDescent="0.25">
      <c r="S52" s="8"/>
      <c r="U52" t="s">
        <v>156</v>
      </c>
      <c r="V52">
        <v>0</v>
      </c>
      <c r="W52">
        <v>0.05</v>
      </c>
      <c r="X52">
        <v>-3.9E-2</v>
      </c>
      <c r="Y52">
        <v>1.8480000000000001</v>
      </c>
      <c r="Z52">
        <v>-2.11</v>
      </c>
      <c r="AA52">
        <v>-21</v>
      </c>
      <c r="AB52">
        <v>11</v>
      </c>
      <c r="AC52" s="8">
        <f t="shared" si="2"/>
        <v>-23.209999999999997</v>
      </c>
    </row>
    <row r="53" spans="19:29" x14ac:dyDescent="0.25">
      <c r="S53" s="8"/>
      <c r="U53" t="s">
        <v>64</v>
      </c>
      <c r="V53">
        <v>0</v>
      </c>
      <c r="W53">
        <v>0.05</v>
      </c>
      <c r="X53">
        <v>7.8E-2</v>
      </c>
      <c r="Y53">
        <v>2.7919999999999998</v>
      </c>
      <c r="Z53">
        <v>2.8079999999999998</v>
      </c>
      <c r="AA53">
        <v>14</v>
      </c>
      <c r="AB53">
        <v>9</v>
      </c>
      <c r="AC53" s="8">
        <f t="shared" si="2"/>
        <v>30.887999999999998</v>
      </c>
    </row>
    <row r="54" spans="19:29" x14ac:dyDescent="0.25">
      <c r="S54" s="8"/>
      <c r="U54" t="s">
        <v>157</v>
      </c>
      <c r="V54">
        <v>0</v>
      </c>
      <c r="W54">
        <v>0.05</v>
      </c>
      <c r="X54">
        <v>-0.105</v>
      </c>
      <c r="Y54">
        <v>5.1779999999999999</v>
      </c>
      <c r="Z54">
        <v>-2.028</v>
      </c>
      <c r="AA54">
        <v>-11</v>
      </c>
      <c r="AB54">
        <v>10</v>
      </c>
      <c r="AC54" s="8">
        <f t="shared" si="2"/>
        <v>-22.308</v>
      </c>
    </row>
    <row r="55" spans="19:29" x14ac:dyDescent="0.25">
      <c r="S55" s="8"/>
      <c r="U55" t="s">
        <v>65</v>
      </c>
      <c r="V55">
        <v>1</v>
      </c>
      <c r="W55">
        <v>0.05</v>
      </c>
      <c r="X55">
        <v>-0.13800000000000001</v>
      </c>
      <c r="Y55">
        <v>5.5659999999999998</v>
      </c>
      <c r="Z55">
        <v>-2.4849999999999999</v>
      </c>
      <c r="AA55">
        <v>-31</v>
      </c>
      <c r="AB55">
        <v>11</v>
      </c>
      <c r="AC55" s="8">
        <f t="shared" si="2"/>
        <v>-27.334999999999997</v>
      </c>
    </row>
    <row r="56" spans="19:29" x14ac:dyDescent="0.25">
      <c r="S56" s="8"/>
      <c r="U56" t="s">
        <v>143</v>
      </c>
      <c r="V56">
        <v>1</v>
      </c>
      <c r="W56">
        <v>0.05</v>
      </c>
      <c r="X56">
        <v>-0.13600000000000001</v>
      </c>
      <c r="Y56">
        <v>6.3840000000000003</v>
      </c>
      <c r="Z56">
        <v>-2.13</v>
      </c>
      <c r="AA56">
        <v>-31</v>
      </c>
      <c r="AB56">
        <v>11</v>
      </c>
      <c r="AC56" s="8">
        <f t="shared" si="2"/>
        <v>-23.43</v>
      </c>
    </row>
    <row r="57" spans="19:29" x14ac:dyDescent="0.25">
      <c r="S57" s="8"/>
      <c r="U57" t="s">
        <v>66</v>
      </c>
      <c r="V57">
        <v>0</v>
      </c>
      <c r="W57">
        <v>0.05</v>
      </c>
      <c r="X57">
        <v>-1.7000000000000001E-2</v>
      </c>
      <c r="Y57">
        <v>1.6870000000000001</v>
      </c>
      <c r="Z57">
        <v>-1.022</v>
      </c>
      <c r="AA57">
        <v>-19</v>
      </c>
      <c r="AB57">
        <v>11</v>
      </c>
      <c r="AC57" s="8">
        <f t="shared" si="2"/>
        <v>-11.242000000000001</v>
      </c>
    </row>
    <row r="58" spans="19:29" x14ac:dyDescent="0.25">
      <c r="U58" t="s">
        <v>67</v>
      </c>
      <c r="V58">
        <v>1</v>
      </c>
      <c r="W58">
        <v>0.05</v>
      </c>
      <c r="X58">
        <v>5.2999999999999999E-2</v>
      </c>
      <c r="Y58">
        <v>0.67600000000000005</v>
      </c>
      <c r="Z58">
        <v>7.8029999999999999</v>
      </c>
      <c r="AA58">
        <v>31</v>
      </c>
      <c r="AB58">
        <v>11</v>
      </c>
      <c r="AC58" s="8">
        <f t="shared" si="2"/>
        <v>85.832999999999998</v>
      </c>
    </row>
    <row r="59" spans="19:29" x14ac:dyDescent="0.25">
      <c r="U59" t="s">
        <v>73</v>
      </c>
      <c r="V59">
        <v>0</v>
      </c>
      <c r="W59">
        <v>0.05</v>
      </c>
      <c r="X59">
        <v>-8.0000000000000002E-3</v>
      </c>
      <c r="Y59">
        <v>1.2829999999999999</v>
      </c>
      <c r="Z59">
        <v>-0.64300000000000002</v>
      </c>
      <c r="AA59">
        <v>-7</v>
      </c>
      <c r="AB59">
        <v>11</v>
      </c>
      <c r="AC59" s="8">
        <f t="shared" si="2"/>
        <v>-7.0730000000000004</v>
      </c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70" zoomScaleNormal="7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158</v>
      </c>
      <c r="B1" s="15"/>
      <c r="C1" s="15"/>
      <c r="D1" s="15"/>
      <c r="E1" s="15"/>
      <c r="F1" s="15"/>
      <c r="G1" s="15"/>
      <c r="H1" s="15"/>
      <c r="I1" s="15"/>
      <c r="K1" s="16" t="s">
        <v>159</v>
      </c>
      <c r="L1" s="16"/>
      <c r="M1" s="16"/>
      <c r="N1" s="16"/>
      <c r="O1" s="16"/>
      <c r="P1" s="16"/>
      <c r="Q1" s="16"/>
      <c r="R1" s="16"/>
      <c r="S1" s="16"/>
      <c r="U1" s="17" t="s">
        <v>160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161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165</v>
      </c>
      <c r="B3">
        <v>0</v>
      </c>
      <c r="C3">
        <v>0.05</v>
      </c>
      <c r="D3">
        <v>-7.0000000000000001E-3</v>
      </c>
      <c r="E3">
        <v>1.03</v>
      </c>
      <c r="F3">
        <v>-0.69299999999999995</v>
      </c>
      <c r="G3">
        <v>-25</v>
      </c>
      <c r="H3">
        <v>23</v>
      </c>
      <c r="I3" s="8">
        <f>+F3*23</f>
        <v>-15.938999999999998</v>
      </c>
      <c r="K3" t="s">
        <v>165</v>
      </c>
      <c r="L3">
        <v>0</v>
      </c>
      <c r="M3">
        <v>0.05</v>
      </c>
      <c r="N3">
        <v>5.8999999999999997E-2</v>
      </c>
      <c r="O3">
        <v>0.88500000000000001</v>
      </c>
      <c r="P3">
        <v>6.6379999999999999</v>
      </c>
      <c r="Q3">
        <v>18</v>
      </c>
      <c r="R3">
        <v>12</v>
      </c>
      <c r="S3" s="8">
        <f>+P3*12</f>
        <v>79.656000000000006</v>
      </c>
      <c r="U3" t="s">
        <v>165</v>
      </c>
      <c r="V3">
        <v>0</v>
      </c>
      <c r="W3">
        <v>0.05</v>
      </c>
      <c r="X3">
        <v>0.01</v>
      </c>
      <c r="Y3">
        <v>0.80500000000000005</v>
      </c>
      <c r="Z3">
        <v>1.2010000000000001</v>
      </c>
      <c r="AA3">
        <v>9</v>
      </c>
      <c r="AB3">
        <v>11</v>
      </c>
      <c r="AC3" s="8">
        <f>+Z3*11</f>
        <v>13.211</v>
      </c>
      <c r="AE3" s="2" t="s">
        <v>80</v>
      </c>
      <c r="AF3" s="2">
        <f>+COUNTA(A3:A45)</f>
        <v>18</v>
      </c>
      <c r="AG3" s="2">
        <f>+COUNTA(K3:K57)</f>
        <v>22</v>
      </c>
      <c r="AH3" s="2">
        <f>+COUNTA(U3:U72)</f>
        <v>35</v>
      </c>
    </row>
    <row r="4" spans="1:34" x14ac:dyDescent="0.25">
      <c r="A4" t="s">
        <v>166</v>
      </c>
      <c r="B4">
        <v>0</v>
      </c>
      <c r="C4">
        <v>0.05</v>
      </c>
      <c r="D4">
        <v>-1.2999999999999999E-2</v>
      </c>
      <c r="E4">
        <v>1.139</v>
      </c>
      <c r="F4">
        <v>-1.141</v>
      </c>
      <c r="G4">
        <v>-64</v>
      </c>
      <c r="H4">
        <v>23</v>
      </c>
      <c r="I4" s="8">
        <f t="shared" ref="I4:I20" si="0">+F4*23</f>
        <v>-26.243000000000002</v>
      </c>
      <c r="K4" t="s">
        <v>166</v>
      </c>
      <c r="L4">
        <v>0</v>
      </c>
      <c r="M4">
        <v>0.05</v>
      </c>
      <c r="N4">
        <v>4.4999999999999998E-2</v>
      </c>
      <c r="O4">
        <v>1.06</v>
      </c>
      <c r="P4">
        <v>4.2450000000000001</v>
      </c>
      <c r="Q4">
        <v>19</v>
      </c>
      <c r="R4">
        <v>12</v>
      </c>
      <c r="S4" s="8">
        <f t="shared" ref="S4:S24" si="1">+P4*12</f>
        <v>50.94</v>
      </c>
      <c r="U4" t="s">
        <v>166</v>
      </c>
      <c r="V4">
        <v>0</v>
      </c>
      <c r="W4">
        <v>0.05</v>
      </c>
      <c r="X4">
        <v>-1E-3</v>
      </c>
      <c r="Y4">
        <v>0.89400000000000002</v>
      </c>
      <c r="Z4">
        <v>-0.112</v>
      </c>
      <c r="AA4">
        <v>-1</v>
      </c>
      <c r="AB4">
        <v>11</v>
      </c>
      <c r="AC4" s="8">
        <f t="shared" ref="AC4:AC37" si="2">+Z4*11</f>
        <v>-1.232</v>
      </c>
      <c r="AE4" s="2" t="s">
        <v>85</v>
      </c>
      <c r="AF4" s="6">
        <f>+AVERAGE(I3:I45)</f>
        <v>-6.198500000000001</v>
      </c>
      <c r="AG4" s="6">
        <f>+AVERAGE(S3:S57)</f>
        <v>-16.588363636363635</v>
      </c>
      <c r="AH4" s="6">
        <f>+AVERAGE(AC3:AC72)</f>
        <v>8.8848571428571432</v>
      </c>
    </row>
    <row r="5" spans="1:34" x14ac:dyDescent="0.25">
      <c r="A5" t="s">
        <v>18</v>
      </c>
      <c r="B5">
        <v>1</v>
      </c>
      <c r="C5">
        <v>0.05</v>
      </c>
      <c r="D5">
        <v>-2.1999999999999999E-2</v>
      </c>
      <c r="E5">
        <v>1.109</v>
      </c>
      <c r="F5">
        <v>-2.0089999999999999</v>
      </c>
      <c r="G5">
        <v>-169</v>
      </c>
      <c r="H5">
        <v>23</v>
      </c>
      <c r="I5" s="8">
        <f t="shared" si="0"/>
        <v>-46.207000000000001</v>
      </c>
      <c r="K5" t="s">
        <v>18</v>
      </c>
      <c r="L5">
        <v>1</v>
      </c>
      <c r="M5">
        <v>0.05</v>
      </c>
      <c r="N5">
        <v>-3.1E-2</v>
      </c>
      <c r="O5">
        <v>1.177</v>
      </c>
      <c r="P5">
        <v>-2.5960000000000001</v>
      </c>
      <c r="Q5">
        <v>-40</v>
      </c>
      <c r="R5">
        <v>12</v>
      </c>
      <c r="S5" s="8">
        <f t="shared" si="1"/>
        <v>-31.152000000000001</v>
      </c>
      <c r="U5" t="s">
        <v>18</v>
      </c>
      <c r="V5">
        <v>0</v>
      </c>
      <c r="W5">
        <v>0.05</v>
      </c>
      <c r="X5">
        <v>-1.4E-2</v>
      </c>
      <c r="Y5">
        <v>0.80100000000000005</v>
      </c>
      <c r="Z5">
        <v>-1.7849999999999999</v>
      </c>
      <c r="AA5">
        <v>-17</v>
      </c>
      <c r="AB5">
        <v>11</v>
      </c>
      <c r="AC5" s="8">
        <f t="shared" si="2"/>
        <v>-19.634999999999998</v>
      </c>
      <c r="AE5" s="2" t="s">
        <v>86</v>
      </c>
      <c r="AF5" s="7">
        <f>+STDEV(I3:I45)</f>
        <v>44.188145067427307</v>
      </c>
      <c r="AG5" s="7">
        <f>+STDEV(S3:S57)</f>
        <v>39.243271955409554</v>
      </c>
      <c r="AH5" s="7">
        <f>+STDEV(AC3:AC72)</f>
        <v>52.465041801039995</v>
      </c>
    </row>
    <row r="6" spans="1:34" x14ac:dyDescent="0.25">
      <c r="A6" t="s">
        <v>20</v>
      </c>
      <c r="B6">
        <v>1</v>
      </c>
      <c r="C6">
        <v>0.05</v>
      </c>
      <c r="D6">
        <v>-1.6E-2</v>
      </c>
      <c r="E6">
        <v>1.0009999999999999</v>
      </c>
      <c r="F6">
        <v>-1.607</v>
      </c>
      <c r="G6">
        <v>-154</v>
      </c>
      <c r="H6">
        <v>23</v>
      </c>
      <c r="I6" s="8">
        <f t="shared" si="0"/>
        <v>-36.960999999999999</v>
      </c>
      <c r="K6" t="s">
        <v>20</v>
      </c>
      <c r="L6">
        <v>1</v>
      </c>
      <c r="M6">
        <v>0.05</v>
      </c>
      <c r="N6">
        <v>-2.3E-2</v>
      </c>
      <c r="O6">
        <v>1.0629999999999999</v>
      </c>
      <c r="P6">
        <v>-2.1640000000000001</v>
      </c>
      <c r="Q6">
        <v>-40</v>
      </c>
      <c r="R6">
        <v>12</v>
      </c>
      <c r="S6" s="8">
        <f t="shared" si="1"/>
        <v>-25.968000000000004</v>
      </c>
      <c r="U6" t="s">
        <v>20</v>
      </c>
      <c r="V6">
        <v>0</v>
      </c>
      <c r="W6">
        <v>0.05</v>
      </c>
      <c r="X6">
        <v>-1.0999999999999999E-2</v>
      </c>
      <c r="Y6">
        <v>0.754</v>
      </c>
      <c r="Z6">
        <v>-1.415</v>
      </c>
      <c r="AA6">
        <v>-17</v>
      </c>
      <c r="AB6">
        <v>11</v>
      </c>
      <c r="AC6" s="8">
        <f t="shared" si="2"/>
        <v>-15.565000000000001</v>
      </c>
      <c r="AE6" s="2" t="s">
        <v>144</v>
      </c>
      <c r="AF6" s="13">
        <f>+AVERAGE(D3:D45)</f>
        <v>-5.944444444444444E-3</v>
      </c>
      <c r="AG6" s="13">
        <f>+AVERAGE(N3:N57)</f>
        <v>-7.1818181818181816E-3</v>
      </c>
      <c r="AH6" s="13">
        <f>+AVERAGE(X3:X72)</f>
        <v>-6.0000000000000038E-4</v>
      </c>
    </row>
    <row r="7" spans="1:34" x14ac:dyDescent="0.25">
      <c r="A7" t="s">
        <v>21</v>
      </c>
      <c r="B7">
        <v>0</v>
      </c>
      <c r="C7">
        <v>0.05</v>
      </c>
      <c r="D7">
        <v>0</v>
      </c>
      <c r="E7">
        <v>0.157</v>
      </c>
      <c r="F7">
        <v>-0.21299999999999999</v>
      </c>
      <c r="G7">
        <v>-27</v>
      </c>
      <c r="H7">
        <v>23</v>
      </c>
      <c r="I7" s="8">
        <f t="shared" si="0"/>
        <v>-4.899</v>
      </c>
      <c r="K7" t="s">
        <v>21</v>
      </c>
      <c r="L7">
        <v>0</v>
      </c>
      <c r="M7">
        <v>0.05</v>
      </c>
      <c r="N7">
        <v>0</v>
      </c>
      <c r="O7">
        <v>0.154</v>
      </c>
      <c r="P7">
        <v>0</v>
      </c>
      <c r="Q7">
        <v>-1</v>
      </c>
      <c r="R7">
        <v>12</v>
      </c>
      <c r="S7" s="8">
        <f t="shared" si="1"/>
        <v>0</v>
      </c>
      <c r="U7" t="s">
        <v>21</v>
      </c>
      <c r="V7">
        <v>1</v>
      </c>
      <c r="W7">
        <v>0.05</v>
      </c>
      <c r="X7">
        <v>-4.0000000000000001E-3</v>
      </c>
      <c r="Y7">
        <v>0.17199999999999999</v>
      </c>
      <c r="Z7">
        <v>-2.3260000000000001</v>
      </c>
      <c r="AA7">
        <v>-31</v>
      </c>
      <c r="AB7">
        <v>11</v>
      </c>
      <c r="AC7" s="8">
        <f t="shared" si="2"/>
        <v>-25.586000000000002</v>
      </c>
      <c r="AE7" s="2"/>
      <c r="AF7" s="2"/>
      <c r="AG7" s="2"/>
      <c r="AH7" s="2"/>
    </row>
    <row r="8" spans="1:34" x14ac:dyDescent="0.25">
      <c r="A8" t="s">
        <v>22</v>
      </c>
      <c r="B8">
        <v>1</v>
      </c>
      <c r="C8">
        <v>0.05</v>
      </c>
      <c r="D8">
        <v>-4.0000000000000001E-3</v>
      </c>
      <c r="E8">
        <v>0.43099999999999999</v>
      </c>
      <c r="F8">
        <v>-0.99099999999999999</v>
      </c>
      <c r="G8">
        <v>-105</v>
      </c>
      <c r="H8">
        <v>23</v>
      </c>
      <c r="I8" s="8">
        <f t="shared" si="0"/>
        <v>-22.792999999999999</v>
      </c>
      <c r="K8" t="s">
        <v>22</v>
      </c>
      <c r="L8">
        <v>0</v>
      </c>
      <c r="M8">
        <v>0.05</v>
      </c>
      <c r="N8">
        <v>-3.0000000000000001E-3</v>
      </c>
      <c r="O8">
        <v>0.42399999999999999</v>
      </c>
      <c r="P8">
        <v>-0.78700000000000003</v>
      </c>
      <c r="Q8">
        <v>-22</v>
      </c>
      <c r="R8">
        <v>12</v>
      </c>
      <c r="S8" s="8">
        <f t="shared" si="1"/>
        <v>-9.4440000000000008</v>
      </c>
      <c r="U8" t="s">
        <v>22</v>
      </c>
      <c r="V8">
        <v>0</v>
      </c>
      <c r="W8">
        <v>0.05</v>
      </c>
      <c r="X8">
        <v>-0.01</v>
      </c>
      <c r="Y8">
        <v>0.42299999999999999</v>
      </c>
      <c r="Z8">
        <v>-2.4409999999999998</v>
      </c>
      <c r="AA8">
        <v>-19</v>
      </c>
      <c r="AB8">
        <v>11</v>
      </c>
      <c r="AC8" s="8">
        <f t="shared" si="2"/>
        <v>-26.850999999999999</v>
      </c>
      <c r="AE8" s="2" t="s">
        <v>186</v>
      </c>
      <c r="AF8" s="4">
        <f>+COUNTIFS(B3:B69,"1",D3:D69,"&lt;0")/COUNTA(A3:A69)</f>
        <v>0.44444444444444442</v>
      </c>
      <c r="AG8" s="4">
        <f>+COUNTIFS(L3:L69,"1",N3:N69,"&lt;0")/COUNTA(K3:K69)</f>
        <v>0.31818181818181818</v>
      </c>
      <c r="AH8" s="4">
        <f>+COUNTIFS(V3:V72,"1",X3:X72,"&lt;0")/COUNTA(U3:U72)</f>
        <v>0.11428571428571428</v>
      </c>
    </row>
    <row r="9" spans="1:34" x14ac:dyDescent="0.25">
      <c r="A9" t="s">
        <v>23</v>
      </c>
      <c r="B9">
        <v>1</v>
      </c>
      <c r="C9">
        <v>0.05</v>
      </c>
      <c r="D9">
        <v>-6.0000000000000001E-3</v>
      </c>
      <c r="E9">
        <v>0.36</v>
      </c>
      <c r="F9">
        <v>-1.7110000000000001</v>
      </c>
      <c r="G9">
        <v>-132</v>
      </c>
      <c r="H9">
        <v>23</v>
      </c>
      <c r="I9" s="8">
        <f t="shared" si="0"/>
        <v>-39.353000000000002</v>
      </c>
      <c r="K9" t="s">
        <v>23</v>
      </c>
      <c r="L9">
        <v>1</v>
      </c>
      <c r="M9">
        <v>0.05</v>
      </c>
      <c r="N9">
        <v>-8.9999999999999993E-3</v>
      </c>
      <c r="O9">
        <v>0.38300000000000001</v>
      </c>
      <c r="P9">
        <v>-2.48</v>
      </c>
      <c r="Q9">
        <v>-36</v>
      </c>
      <c r="R9">
        <v>12</v>
      </c>
      <c r="S9" s="8">
        <f t="shared" si="1"/>
        <v>-29.759999999999998</v>
      </c>
      <c r="U9" t="s">
        <v>23</v>
      </c>
      <c r="V9">
        <v>0</v>
      </c>
      <c r="W9">
        <v>0.05</v>
      </c>
      <c r="X9">
        <v>-0.01</v>
      </c>
      <c r="Y9">
        <v>0.32400000000000001</v>
      </c>
      <c r="Z9">
        <v>-3.2050000000000001</v>
      </c>
      <c r="AA9">
        <v>-22</v>
      </c>
      <c r="AB9">
        <v>11</v>
      </c>
      <c r="AC9" s="8">
        <f t="shared" si="2"/>
        <v>-35.255000000000003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+COUNTIFS(V3:V72,"1",X3:X72,"&gt;0")/COUNTA(U3:U72)</f>
        <v>8.5714285714285715E-2</v>
      </c>
    </row>
    <row r="10" spans="1:34" x14ac:dyDescent="0.25">
      <c r="A10" t="s">
        <v>24</v>
      </c>
      <c r="B10">
        <v>1</v>
      </c>
      <c r="C10">
        <v>0.05</v>
      </c>
      <c r="D10">
        <v>-1E-3</v>
      </c>
      <c r="E10">
        <v>7.5999999999999998E-2</v>
      </c>
      <c r="F10">
        <v>-1.3160000000000001</v>
      </c>
      <c r="G10">
        <v>-95</v>
      </c>
      <c r="H10">
        <v>23</v>
      </c>
      <c r="I10" s="8">
        <f t="shared" si="0"/>
        <v>-30.268000000000001</v>
      </c>
      <c r="K10" t="s">
        <v>24</v>
      </c>
      <c r="L10">
        <v>1</v>
      </c>
      <c r="M10">
        <v>0.05</v>
      </c>
      <c r="N10">
        <v>-2E-3</v>
      </c>
      <c r="O10">
        <v>8.5999999999999993E-2</v>
      </c>
      <c r="P10">
        <v>-2.8540000000000001</v>
      </c>
      <c r="Q10">
        <v>-49</v>
      </c>
      <c r="R10">
        <v>12</v>
      </c>
      <c r="S10" s="8">
        <f t="shared" si="1"/>
        <v>-34.248000000000005</v>
      </c>
      <c r="U10" t="s">
        <v>24</v>
      </c>
      <c r="V10">
        <v>0</v>
      </c>
      <c r="W10">
        <v>0.05</v>
      </c>
      <c r="X10">
        <v>-1E-3</v>
      </c>
      <c r="Y10">
        <v>6.7000000000000004E-2</v>
      </c>
      <c r="Z10">
        <v>-1.194</v>
      </c>
      <c r="AA10">
        <v>-8</v>
      </c>
      <c r="AB10">
        <v>11</v>
      </c>
      <c r="AC10" s="8">
        <f t="shared" si="2"/>
        <v>-13.134</v>
      </c>
      <c r="AF10" s="4"/>
      <c r="AG10" s="4"/>
      <c r="AH10" s="4"/>
    </row>
    <row r="11" spans="1:34" x14ac:dyDescent="0.25">
      <c r="A11" t="s">
        <v>96</v>
      </c>
      <c r="B11">
        <v>1</v>
      </c>
      <c r="C11">
        <v>0.05</v>
      </c>
      <c r="D11">
        <v>-2.1000000000000001E-2</v>
      </c>
      <c r="E11">
        <v>0.93100000000000005</v>
      </c>
      <c r="F11">
        <v>-2.2029999999999998</v>
      </c>
      <c r="G11">
        <v>-87</v>
      </c>
      <c r="H11">
        <v>19</v>
      </c>
      <c r="I11" s="8">
        <f t="shared" si="0"/>
        <v>-50.668999999999997</v>
      </c>
      <c r="K11" t="s">
        <v>167</v>
      </c>
      <c r="L11">
        <v>0</v>
      </c>
      <c r="M11">
        <v>0.05</v>
      </c>
      <c r="N11">
        <v>-3.0000000000000001E-3</v>
      </c>
      <c r="O11">
        <v>0.91900000000000004</v>
      </c>
      <c r="P11">
        <v>-0.32600000000000001</v>
      </c>
      <c r="Q11">
        <v>-4</v>
      </c>
      <c r="R11">
        <v>12</v>
      </c>
      <c r="S11" s="8">
        <f t="shared" si="1"/>
        <v>-3.9119999999999999</v>
      </c>
      <c r="U11" t="s">
        <v>96</v>
      </c>
      <c r="V11">
        <v>1</v>
      </c>
      <c r="W11">
        <v>0.05</v>
      </c>
      <c r="X11">
        <v>-3.7999999999999999E-2</v>
      </c>
      <c r="Y11">
        <v>0.78900000000000003</v>
      </c>
      <c r="Z11">
        <v>-4.79</v>
      </c>
      <c r="AA11">
        <v>-23</v>
      </c>
      <c r="AB11">
        <v>10</v>
      </c>
      <c r="AC11" s="8">
        <f t="shared" si="2"/>
        <v>-52.69</v>
      </c>
      <c r="AF11" s="4"/>
      <c r="AG11" s="4"/>
      <c r="AH11" s="4"/>
    </row>
    <row r="12" spans="1:34" x14ac:dyDescent="0.25">
      <c r="A12" t="s">
        <v>167</v>
      </c>
      <c r="B12">
        <v>1</v>
      </c>
      <c r="C12">
        <v>0.05</v>
      </c>
      <c r="D12">
        <v>-8.0000000000000002E-3</v>
      </c>
      <c r="E12">
        <v>0.97199999999999998</v>
      </c>
      <c r="F12">
        <v>-0.85299999999999998</v>
      </c>
      <c r="G12">
        <v>-76</v>
      </c>
      <c r="H12">
        <v>23</v>
      </c>
      <c r="I12" s="8">
        <f t="shared" si="0"/>
        <v>-19.619</v>
      </c>
      <c r="K12" t="s">
        <v>168</v>
      </c>
      <c r="L12">
        <v>0</v>
      </c>
      <c r="M12">
        <v>0.05</v>
      </c>
      <c r="N12">
        <v>-7.0000000000000001E-3</v>
      </c>
      <c r="O12">
        <v>0.27500000000000002</v>
      </c>
      <c r="P12">
        <v>-2.4239999999999999</v>
      </c>
      <c r="Q12">
        <v>-24</v>
      </c>
      <c r="R12">
        <v>12</v>
      </c>
      <c r="S12" s="8">
        <f t="shared" si="1"/>
        <v>-29.088000000000001</v>
      </c>
      <c r="U12" t="s">
        <v>167</v>
      </c>
      <c r="V12">
        <v>0</v>
      </c>
      <c r="W12">
        <v>0.05</v>
      </c>
      <c r="X12">
        <v>-1.9E-2</v>
      </c>
      <c r="Y12">
        <v>0.94699999999999995</v>
      </c>
      <c r="Z12">
        <v>-1.9790000000000001</v>
      </c>
      <c r="AA12">
        <v>-13</v>
      </c>
      <c r="AB12">
        <v>11</v>
      </c>
      <c r="AC12" s="8">
        <f t="shared" si="2"/>
        <v>-21.769000000000002</v>
      </c>
    </row>
    <row r="13" spans="1:34" x14ac:dyDescent="0.25">
      <c r="A13" t="s">
        <v>168</v>
      </c>
      <c r="B13">
        <v>0</v>
      </c>
      <c r="C13">
        <v>0.05</v>
      </c>
      <c r="D13">
        <v>2E-3</v>
      </c>
      <c r="E13">
        <v>0.23799999999999999</v>
      </c>
      <c r="F13">
        <v>0.63</v>
      </c>
      <c r="G13">
        <v>13</v>
      </c>
      <c r="H13">
        <v>23</v>
      </c>
      <c r="I13" s="8">
        <f t="shared" si="0"/>
        <v>14.49</v>
      </c>
      <c r="K13" t="s">
        <v>35</v>
      </c>
      <c r="L13">
        <v>0</v>
      </c>
      <c r="M13">
        <v>0.05</v>
      </c>
      <c r="N13">
        <v>-1E-3</v>
      </c>
      <c r="O13">
        <v>6.9000000000000006E-2</v>
      </c>
      <c r="P13">
        <v>-1.4490000000000001</v>
      </c>
      <c r="Q13">
        <v>-5</v>
      </c>
      <c r="R13">
        <v>12</v>
      </c>
      <c r="S13" s="8">
        <f t="shared" si="1"/>
        <v>-17.388000000000002</v>
      </c>
      <c r="U13" t="s">
        <v>168</v>
      </c>
      <c r="V13">
        <v>0</v>
      </c>
      <c r="W13">
        <v>0.05</v>
      </c>
      <c r="X13">
        <v>1.2E-2</v>
      </c>
      <c r="Y13">
        <v>0.248</v>
      </c>
      <c r="Z13">
        <v>4.7919999999999998</v>
      </c>
      <c r="AA13">
        <v>5</v>
      </c>
      <c r="AB13">
        <v>11</v>
      </c>
      <c r="AC13" s="8">
        <f t="shared" si="2"/>
        <v>52.711999999999996</v>
      </c>
    </row>
    <row r="14" spans="1:34" x14ac:dyDescent="0.25">
      <c r="A14" t="s">
        <v>35</v>
      </c>
      <c r="B14">
        <v>0</v>
      </c>
      <c r="C14">
        <v>0.05</v>
      </c>
      <c r="D14">
        <v>2E-3</v>
      </c>
      <c r="E14">
        <v>0.06</v>
      </c>
      <c r="F14">
        <v>3.1059999999999999</v>
      </c>
      <c r="G14">
        <v>73</v>
      </c>
      <c r="H14">
        <v>23</v>
      </c>
      <c r="I14" s="8">
        <f t="shared" si="0"/>
        <v>71.438000000000002</v>
      </c>
      <c r="K14" t="s">
        <v>36</v>
      </c>
      <c r="L14">
        <v>0</v>
      </c>
      <c r="M14">
        <v>0.05</v>
      </c>
      <c r="N14">
        <v>-2E-3</v>
      </c>
      <c r="O14">
        <v>6.0999999999999999E-2</v>
      </c>
      <c r="P14">
        <v>-2.669</v>
      </c>
      <c r="Q14">
        <v>-8</v>
      </c>
      <c r="R14">
        <v>10</v>
      </c>
      <c r="S14" s="8">
        <f t="shared" si="1"/>
        <v>-32.027999999999999</v>
      </c>
      <c r="U14" t="s">
        <v>35</v>
      </c>
      <c r="V14">
        <v>0</v>
      </c>
      <c r="W14">
        <v>0.05</v>
      </c>
      <c r="X14">
        <v>4.0000000000000001E-3</v>
      </c>
      <c r="Y14">
        <v>8.7999999999999995E-2</v>
      </c>
      <c r="Z14">
        <v>4.3479999999999999</v>
      </c>
      <c r="AA14">
        <v>9</v>
      </c>
      <c r="AB14">
        <v>11</v>
      </c>
      <c r="AC14" s="8">
        <f t="shared" si="2"/>
        <v>47.827999999999996</v>
      </c>
    </row>
    <row r="15" spans="1:34" x14ac:dyDescent="0.25">
      <c r="A15" t="s">
        <v>36</v>
      </c>
      <c r="B15">
        <v>0</v>
      </c>
      <c r="C15">
        <v>0.05</v>
      </c>
      <c r="D15">
        <v>2E-3</v>
      </c>
      <c r="E15">
        <v>4.7E-2</v>
      </c>
      <c r="F15">
        <v>5.319</v>
      </c>
      <c r="G15">
        <v>56</v>
      </c>
      <c r="H15">
        <v>20</v>
      </c>
      <c r="I15" s="8">
        <f t="shared" si="0"/>
        <v>122.337</v>
      </c>
      <c r="K15" t="s">
        <v>37</v>
      </c>
      <c r="L15">
        <v>0</v>
      </c>
      <c r="M15">
        <v>0.05</v>
      </c>
      <c r="N15">
        <v>-4.0000000000000001E-3</v>
      </c>
      <c r="O15">
        <v>0.83099999999999996</v>
      </c>
      <c r="P15">
        <v>-0.48099999999999998</v>
      </c>
      <c r="Q15">
        <v>-15</v>
      </c>
      <c r="R15">
        <v>11</v>
      </c>
      <c r="S15" s="8">
        <f t="shared" si="1"/>
        <v>-5.7720000000000002</v>
      </c>
      <c r="U15" t="s">
        <v>36</v>
      </c>
      <c r="V15">
        <v>0</v>
      </c>
      <c r="W15">
        <v>0.05</v>
      </c>
      <c r="X15">
        <v>4.0000000000000001E-3</v>
      </c>
      <c r="Y15">
        <v>6.9000000000000006E-2</v>
      </c>
      <c r="Z15">
        <v>6.173</v>
      </c>
      <c r="AA15">
        <v>13</v>
      </c>
      <c r="AB15">
        <v>10</v>
      </c>
      <c r="AC15" s="8">
        <f t="shared" si="2"/>
        <v>67.903000000000006</v>
      </c>
    </row>
    <row r="16" spans="1:34" x14ac:dyDescent="0.25">
      <c r="A16" t="s">
        <v>37</v>
      </c>
      <c r="B16">
        <v>0</v>
      </c>
      <c r="C16">
        <v>0.05</v>
      </c>
      <c r="D16">
        <v>-3.0000000000000001E-3</v>
      </c>
      <c r="E16">
        <v>0.85699999999999998</v>
      </c>
      <c r="F16">
        <v>-0.4</v>
      </c>
      <c r="G16">
        <v>-35</v>
      </c>
      <c r="H16">
        <v>22</v>
      </c>
      <c r="I16" s="8">
        <f t="shared" si="0"/>
        <v>-9.2000000000000011</v>
      </c>
      <c r="K16" t="s">
        <v>38</v>
      </c>
      <c r="L16">
        <v>0</v>
      </c>
      <c r="M16">
        <v>0.05</v>
      </c>
      <c r="N16">
        <v>-1.2E-2</v>
      </c>
      <c r="O16">
        <v>0.41399999999999998</v>
      </c>
      <c r="P16">
        <v>-2.9969999999999999</v>
      </c>
      <c r="Q16">
        <v>-21</v>
      </c>
      <c r="R16">
        <v>11</v>
      </c>
      <c r="S16" s="8">
        <f t="shared" si="1"/>
        <v>-35.963999999999999</v>
      </c>
      <c r="U16" t="s">
        <v>37</v>
      </c>
      <c r="V16">
        <v>0</v>
      </c>
      <c r="W16">
        <v>0.05</v>
      </c>
      <c r="X16">
        <v>-1.6E-2</v>
      </c>
      <c r="Y16">
        <v>0.91200000000000003</v>
      </c>
      <c r="Z16">
        <v>-1.7430000000000001</v>
      </c>
      <c r="AA16">
        <v>-21</v>
      </c>
      <c r="AB16">
        <v>11</v>
      </c>
      <c r="AC16" s="8">
        <f t="shared" si="2"/>
        <v>-19.173000000000002</v>
      </c>
    </row>
    <row r="17" spans="1:29" x14ac:dyDescent="0.25">
      <c r="A17" t="s">
        <v>38</v>
      </c>
      <c r="B17">
        <v>0</v>
      </c>
      <c r="C17">
        <v>0.05</v>
      </c>
      <c r="D17">
        <v>5.0000000000000001E-3</v>
      </c>
      <c r="E17">
        <v>0.29599999999999999</v>
      </c>
      <c r="F17">
        <v>1.601</v>
      </c>
      <c r="G17">
        <v>55</v>
      </c>
      <c r="H17">
        <v>22</v>
      </c>
      <c r="I17" s="8">
        <f t="shared" si="0"/>
        <v>36.823</v>
      </c>
      <c r="K17" t="s">
        <v>40</v>
      </c>
      <c r="L17">
        <v>0</v>
      </c>
      <c r="M17">
        <v>0.05</v>
      </c>
      <c r="N17">
        <v>1.2999999999999999E-2</v>
      </c>
      <c r="O17">
        <v>0.56999999999999995</v>
      </c>
      <c r="P17">
        <v>2.327</v>
      </c>
      <c r="Q17">
        <v>26</v>
      </c>
      <c r="R17">
        <v>12</v>
      </c>
      <c r="S17" s="8">
        <f t="shared" si="1"/>
        <v>27.923999999999999</v>
      </c>
      <c r="U17" t="s">
        <v>38</v>
      </c>
      <c r="V17">
        <v>1</v>
      </c>
      <c r="W17">
        <v>0.05</v>
      </c>
      <c r="X17">
        <v>2.7E-2</v>
      </c>
      <c r="Y17">
        <v>0.26100000000000001</v>
      </c>
      <c r="Z17">
        <v>10.345000000000001</v>
      </c>
      <c r="AA17">
        <v>44</v>
      </c>
      <c r="AB17">
        <v>11</v>
      </c>
      <c r="AC17" s="8">
        <f t="shared" si="2"/>
        <v>113.795</v>
      </c>
    </row>
    <row r="18" spans="1:29" x14ac:dyDescent="0.25">
      <c r="A18" t="s">
        <v>40</v>
      </c>
      <c r="B18">
        <v>0</v>
      </c>
      <c r="C18">
        <v>0.05</v>
      </c>
      <c r="D18">
        <v>-4.0000000000000001E-3</v>
      </c>
      <c r="E18">
        <v>0.64500000000000002</v>
      </c>
      <c r="F18">
        <v>-0.67500000000000004</v>
      </c>
      <c r="G18">
        <v>-34</v>
      </c>
      <c r="H18">
        <v>23</v>
      </c>
      <c r="I18" s="8">
        <f t="shared" si="0"/>
        <v>-15.525</v>
      </c>
      <c r="K18" t="s">
        <v>41</v>
      </c>
      <c r="L18">
        <v>0</v>
      </c>
      <c r="M18">
        <v>0.05</v>
      </c>
      <c r="N18">
        <v>1E-3</v>
      </c>
      <c r="O18">
        <v>4.4999999999999998E-2</v>
      </c>
      <c r="P18">
        <v>2.222</v>
      </c>
      <c r="Q18">
        <v>22</v>
      </c>
      <c r="R18">
        <v>12</v>
      </c>
      <c r="S18" s="8">
        <f t="shared" si="1"/>
        <v>26.664000000000001</v>
      </c>
      <c r="U18" t="s">
        <v>40</v>
      </c>
      <c r="V18">
        <v>1</v>
      </c>
      <c r="W18">
        <v>0.05</v>
      </c>
      <c r="X18">
        <v>-2.3E-2</v>
      </c>
      <c r="Y18">
        <v>0.7</v>
      </c>
      <c r="Z18">
        <v>-3.2170000000000001</v>
      </c>
      <c r="AA18">
        <v>-27</v>
      </c>
      <c r="AB18">
        <v>11</v>
      </c>
      <c r="AC18" s="8">
        <f t="shared" si="2"/>
        <v>-35.387</v>
      </c>
    </row>
    <row r="19" spans="1:29" x14ac:dyDescent="0.25">
      <c r="A19" t="s">
        <v>41</v>
      </c>
      <c r="B19">
        <v>0</v>
      </c>
      <c r="C19">
        <v>0.05</v>
      </c>
      <c r="D19">
        <v>0</v>
      </c>
      <c r="E19">
        <v>0.05</v>
      </c>
      <c r="F19">
        <v>0</v>
      </c>
      <c r="G19">
        <v>0</v>
      </c>
      <c r="H19">
        <v>23</v>
      </c>
      <c r="I19" s="8">
        <f t="shared" si="0"/>
        <v>0</v>
      </c>
      <c r="K19" t="s">
        <v>42</v>
      </c>
      <c r="L19">
        <v>0</v>
      </c>
      <c r="M19">
        <v>0.05</v>
      </c>
      <c r="N19">
        <v>-1.4999999999999999E-2</v>
      </c>
      <c r="O19">
        <v>0.79800000000000004</v>
      </c>
      <c r="P19">
        <v>-1.8340000000000001</v>
      </c>
      <c r="Q19">
        <v>-18</v>
      </c>
      <c r="R19">
        <v>12</v>
      </c>
      <c r="S19" s="8">
        <f t="shared" si="1"/>
        <v>-22.008000000000003</v>
      </c>
      <c r="U19" t="s">
        <v>41</v>
      </c>
      <c r="V19">
        <v>1</v>
      </c>
      <c r="W19">
        <v>0.05</v>
      </c>
      <c r="X19">
        <v>-7.0000000000000001E-3</v>
      </c>
      <c r="Y19">
        <v>0.10100000000000001</v>
      </c>
      <c r="Z19">
        <v>-7.1289999999999996</v>
      </c>
      <c r="AA19">
        <v>-31</v>
      </c>
      <c r="AB19">
        <v>11</v>
      </c>
      <c r="AC19" s="8">
        <f t="shared" si="2"/>
        <v>-78.418999999999997</v>
      </c>
    </row>
    <row r="20" spans="1:29" x14ac:dyDescent="0.25">
      <c r="A20" t="s">
        <v>42</v>
      </c>
      <c r="B20">
        <v>1</v>
      </c>
      <c r="C20">
        <v>0.05</v>
      </c>
      <c r="D20">
        <v>-1.2999999999999999E-2</v>
      </c>
      <c r="E20">
        <v>0.76700000000000002</v>
      </c>
      <c r="F20">
        <v>-1.6950000000000001</v>
      </c>
      <c r="G20">
        <v>-130</v>
      </c>
      <c r="H20">
        <v>23</v>
      </c>
      <c r="I20" s="8">
        <f t="shared" si="0"/>
        <v>-38.984999999999999</v>
      </c>
      <c r="K20" t="s">
        <v>19</v>
      </c>
      <c r="L20">
        <v>1</v>
      </c>
      <c r="M20">
        <v>0.05</v>
      </c>
      <c r="N20">
        <v>-4.4999999999999998E-2</v>
      </c>
      <c r="O20">
        <v>1.542</v>
      </c>
      <c r="P20">
        <v>-2.9009999999999998</v>
      </c>
      <c r="Q20">
        <v>-39</v>
      </c>
      <c r="R20">
        <v>11</v>
      </c>
      <c r="S20" s="8">
        <f t="shared" si="1"/>
        <v>-34.811999999999998</v>
      </c>
      <c r="U20" t="s">
        <v>42</v>
      </c>
      <c r="V20">
        <v>0</v>
      </c>
      <c r="W20">
        <v>0.05</v>
      </c>
      <c r="X20">
        <v>-1.9E-2</v>
      </c>
      <c r="Y20">
        <v>0.61099999999999999</v>
      </c>
      <c r="Z20">
        <v>-3.11</v>
      </c>
      <c r="AA20">
        <v>-20</v>
      </c>
      <c r="AB20">
        <v>11</v>
      </c>
      <c r="AC20" s="8">
        <f t="shared" si="2"/>
        <v>-34.21</v>
      </c>
    </row>
    <row r="21" spans="1:29" x14ac:dyDescent="0.25">
      <c r="I21" s="8"/>
      <c r="K21" t="s">
        <v>169</v>
      </c>
      <c r="L21">
        <v>1</v>
      </c>
      <c r="M21">
        <v>0.05</v>
      </c>
      <c r="N21">
        <v>-4.1000000000000002E-2</v>
      </c>
      <c r="O21">
        <v>1.1220000000000001</v>
      </c>
      <c r="P21">
        <v>-3.6880000000000002</v>
      </c>
      <c r="Q21">
        <v>-24</v>
      </c>
      <c r="R21">
        <v>9</v>
      </c>
      <c r="S21" s="8">
        <f t="shared" si="1"/>
        <v>-44.256</v>
      </c>
      <c r="U21" t="s">
        <v>11</v>
      </c>
      <c r="V21">
        <v>0</v>
      </c>
      <c r="W21">
        <v>0.05</v>
      </c>
      <c r="X21">
        <v>-1.0999999999999999E-2</v>
      </c>
      <c r="Y21">
        <v>0.86799999999999999</v>
      </c>
      <c r="Z21">
        <v>-1.2869999999999999</v>
      </c>
      <c r="AA21">
        <v>-15</v>
      </c>
      <c r="AB21">
        <v>11</v>
      </c>
      <c r="AC21" s="8">
        <f t="shared" si="2"/>
        <v>-14.157</v>
      </c>
    </row>
    <row r="22" spans="1:29" x14ac:dyDescent="0.25">
      <c r="I22" s="8"/>
      <c r="K22" t="s">
        <v>45</v>
      </c>
      <c r="L22">
        <v>0</v>
      </c>
      <c r="M22">
        <v>0.05</v>
      </c>
      <c r="N22">
        <v>-5.5E-2</v>
      </c>
      <c r="O22">
        <v>0.56599999999999995</v>
      </c>
      <c r="P22">
        <v>-9.76</v>
      </c>
      <c r="Q22">
        <v>-25</v>
      </c>
      <c r="R22">
        <v>11</v>
      </c>
      <c r="S22" s="8">
        <f t="shared" si="1"/>
        <v>-117.12</v>
      </c>
      <c r="U22" t="s">
        <v>12</v>
      </c>
      <c r="V22">
        <v>0</v>
      </c>
      <c r="W22">
        <v>0.05</v>
      </c>
      <c r="X22">
        <v>0.01</v>
      </c>
      <c r="Y22">
        <v>0.80200000000000005</v>
      </c>
      <c r="Z22">
        <v>1.2470000000000001</v>
      </c>
      <c r="AA22">
        <v>11</v>
      </c>
      <c r="AB22">
        <v>11</v>
      </c>
      <c r="AC22" s="8">
        <f t="shared" si="2"/>
        <v>13.717000000000001</v>
      </c>
    </row>
    <row r="23" spans="1:29" x14ac:dyDescent="0.25">
      <c r="I23" s="8"/>
      <c r="K23" t="s">
        <v>57</v>
      </c>
      <c r="L23">
        <v>1</v>
      </c>
      <c r="M23">
        <v>0.05</v>
      </c>
      <c r="N23">
        <v>-1.7999999999999999E-2</v>
      </c>
      <c r="O23">
        <v>0.42699999999999999</v>
      </c>
      <c r="P23">
        <v>-4.242</v>
      </c>
      <c r="Q23">
        <v>-29</v>
      </c>
      <c r="R23">
        <v>11</v>
      </c>
      <c r="S23" s="8">
        <f t="shared" si="1"/>
        <v>-50.903999999999996</v>
      </c>
      <c r="U23" t="s">
        <v>13</v>
      </c>
      <c r="V23">
        <v>0</v>
      </c>
      <c r="W23">
        <v>0.05</v>
      </c>
      <c r="X23">
        <v>-1E-3</v>
      </c>
      <c r="Y23">
        <v>0.89400000000000002</v>
      </c>
      <c r="Z23">
        <v>-0.112</v>
      </c>
      <c r="AA23">
        <v>-1</v>
      </c>
      <c r="AB23">
        <v>11</v>
      </c>
      <c r="AC23" s="8">
        <f t="shared" si="2"/>
        <v>-1.232</v>
      </c>
    </row>
    <row r="24" spans="1:29" x14ac:dyDescent="0.25">
      <c r="I24" s="8"/>
      <c r="K24" t="s">
        <v>116</v>
      </c>
      <c r="L24">
        <v>0</v>
      </c>
      <c r="M24">
        <v>0.05</v>
      </c>
      <c r="N24">
        <v>-5.0000000000000001E-3</v>
      </c>
      <c r="O24">
        <v>0.222</v>
      </c>
      <c r="P24">
        <v>-2.1920000000000002</v>
      </c>
      <c r="Q24">
        <v>-18</v>
      </c>
      <c r="R24">
        <v>12</v>
      </c>
      <c r="S24" s="8">
        <f t="shared" si="1"/>
        <v>-26.304000000000002</v>
      </c>
      <c r="U24" t="s">
        <v>46</v>
      </c>
      <c r="V24">
        <v>0</v>
      </c>
      <c r="W24">
        <v>0.05</v>
      </c>
      <c r="X24">
        <v>-3.0000000000000001E-3</v>
      </c>
      <c r="Y24">
        <v>0.47199999999999998</v>
      </c>
      <c r="Z24">
        <v>-0.54100000000000004</v>
      </c>
      <c r="AA24">
        <v>-1</v>
      </c>
      <c r="AB24">
        <v>11</v>
      </c>
      <c r="AC24" s="8">
        <f t="shared" si="2"/>
        <v>-5.9510000000000005</v>
      </c>
    </row>
    <row r="25" spans="1:29" x14ac:dyDescent="0.25">
      <c r="I25" s="8"/>
      <c r="S25" s="8"/>
      <c r="U25" t="s">
        <v>47</v>
      </c>
      <c r="V25">
        <v>0</v>
      </c>
      <c r="W25">
        <v>0.05</v>
      </c>
      <c r="X25">
        <v>1.9E-2</v>
      </c>
      <c r="Y25">
        <v>0.48399999999999999</v>
      </c>
      <c r="Z25">
        <v>3.8929999999999998</v>
      </c>
      <c r="AA25">
        <v>21</v>
      </c>
      <c r="AB25">
        <v>11</v>
      </c>
      <c r="AC25" s="8">
        <f t="shared" si="2"/>
        <v>42.823</v>
      </c>
    </row>
    <row r="26" spans="1:29" x14ac:dyDescent="0.25">
      <c r="I26" s="8"/>
      <c r="S26" s="8"/>
      <c r="U26" t="s">
        <v>48</v>
      </c>
      <c r="V26">
        <v>0</v>
      </c>
      <c r="W26">
        <v>0.05</v>
      </c>
      <c r="X26">
        <v>8.0000000000000002E-3</v>
      </c>
      <c r="Y26">
        <v>0.253</v>
      </c>
      <c r="Z26">
        <v>2.964</v>
      </c>
      <c r="AA26">
        <v>7</v>
      </c>
      <c r="AB26">
        <v>11</v>
      </c>
      <c r="AC26" s="8">
        <f t="shared" si="2"/>
        <v>32.603999999999999</v>
      </c>
    </row>
    <row r="27" spans="1:29" x14ac:dyDescent="0.25">
      <c r="I27" s="8"/>
      <c r="S27" s="8"/>
      <c r="U27" t="s">
        <v>49</v>
      </c>
      <c r="V27">
        <v>0</v>
      </c>
      <c r="W27">
        <v>0.05</v>
      </c>
      <c r="X27">
        <v>5.0000000000000001E-3</v>
      </c>
      <c r="Y27">
        <v>0.54</v>
      </c>
      <c r="Z27">
        <v>0.88800000000000001</v>
      </c>
      <c r="AA27">
        <v>5</v>
      </c>
      <c r="AB27">
        <v>11</v>
      </c>
      <c r="AC27" s="8">
        <f t="shared" si="2"/>
        <v>9.7680000000000007</v>
      </c>
    </row>
    <row r="28" spans="1:29" x14ac:dyDescent="0.25">
      <c r="I28" s="8"/>
      <c r="S28" s="8"/>
      <c r="U28" t="s">
        <v>50</v>
      </c>
      <c r="V28">
        <v>0</v>
      </c>
      <c r="W28">
        <v>0.05</v>
      </c>
      <c r="X28">
        <v>1.4999999999999999E-2</v>
      </c>
      <c r="Y28">
        <v>0.27700000000000002</v>
      </c>
      <c r="Z28">
        <v>5.5039999999999996</v>
      </c>
      <c r="AA28">
        <v>11</v>
      </c>
      <c r="AB28">
        <v>11</v>
      </c>
      <c r="AC28" s="8">
        <f t="shared" si="2"/>
        <v>60.543999999999997</v>
      </c>
    </row>
    <row r="29" spans="1:29" x14ac:dyDescent="0.25">
      <c r="I29" s="8"/>
      <c r="S29" s="8"/>
      <c r="U29" t="s">
        <v>51</v>
      </c>
      <c r="V29">
        <v>0</v>
      </c>
      <c r="W29">
        <v>0.05</v>
      </c>
      <c r="X29">
        <v>-6.0000000000000001E-3</v>
      </c>
      <c r="Y29">
        <v>0.53300000000000003</v>
      </c>
      <c r="Z29">
        <v>-1.103</v>
      </c>
      <c r="AA29">
        <v>-7</v>
      </c>
      <c r="AB29">
        <v>11</v>
      </c>
      <c r="AC29" s="8">
        <f t="shared" si="2"/>
        <v>-12.132999999999999</v>
      </c>
    </row>
    <row r="30" spans="1:29" x14ac:dyDescent="0.25">
      <c r="I30" s="8"/>
      <c r="S30" s="8"/>
      <c r="U30" t="s">
        <v>52</v>
      </c>
      <c r="V30">
        <v>1</v>
      </c>
      <c r="W30">
        <v>0.05</v>
      </c>
      <c r="X30">
        <v>2.7E-2</v>
      </c>
      <c r="Y30">
        <v>0.14699999999999999</v>
      </c>
      <c r="Z30">
        <v>18.367000000000001</v>
      </c>
      <c r="AA30">
        <v>29</v>
      </c>
      <c r="AB30">
        <v>11</v>
      </c>
      <c r="AC30" s="8">
        <f t="shared" si="2"/>
        <v>202.03700000000001</v>
      </c>
    </row>
    <row r="31" spans="1:29" x14ac:dyDescent="0.25">
      <c r="I31" s="8"/>
      <c r="S31" s="8"/>
      <c r="U31" t="s">
        <v>53</v>
      </c>
      <c r="V31">
        <v>0</v>
      </c>
      <c r="W31">
        <v>0.05</v>
      </c>
      <c r="X31">
        <v>2E-3</v>
      </c>
      <c r="Y31">
        <v>0.57899999999999996</v>
      </c>
      <c r="Z31">
        <v>0.40300000000000002</v>
      </c>
      <c r="AA31">
        <v>1</v>
      </c>
      <c r="AB31">
        <v>11</v>
      </c>
      <c r="AC31" s="8">
        <f t="shared" si="2"/>
        <v>4.4329999999999998</v>
      </c>
    </row>
    <row r="32" spans="1:29" x14ac:dyDescent="0.25">
      <c r="I32" s="8"/>
      <c r="S32" s="8"/>
      <c r="U32" t="s">
        <v>54</v>
      </c>
      <c r="V32">
        <v>0</v>
      </c>
      <c r="W32">
        <v>0.05</v>
      </c>
      <c r="X32">
        <v>7.0000000000000001E-3</v>
      </c>
      <c r="Y32">
        <v>0.36499999999999999</v>
      </c>
      <c r="Z32">
        <v>1.9179999999999999</v>
      </c>
      <c r="AA32">
        <v>5</v>
      </c>
      <c r="AB32">
        <v>11</v>
      </c>
      <c r="AC32" s="8">
        <f t="shared" si="2"/>
        <v>21.097999999999999</v>
      </c>
    </row>
    <row r="33" spans="9:29" x14ac:dyDescent="0.25">
      <c r="I33" s="8"/>
      <c r="S33" s="8"/>
      <c r="U33" t="s">
        <v>55</v>
      </c>
      <c r="V33">
        <v>0</v>
      </c>
      <c r="W33">
        <v>0.05</v>
      </c>
      <c r="X33">
        <v>-1E-3</v>
      </c>
      <c r="Y33">
        <v>5.3999999999999999E-2</v>
      </c>
      <c r="Z33">
        <v>-0.92600000000000005</v>
      </c>
      <c r="AA33">
        <v>-15</v>
      </c>
      <c r="AB33">
        <v>11</v>
      </c>
      <c r="AC33" s="8">
        <f t="shared" si="2"/>
        <v>-10.186</v>
      </c>
    </row>
    <row r="34" spans="9:29" x14ac:dyDescent="0.25">
      <c r="I34" s="8"/>
      <c r="S34" s="8"/>
      <c r="U34" t="s">
        <v>29</v>
      </c>
      <c r="V34">
        <v>0</v>
      </c>
      <c r="W34">
        <v>0.05</v>
      </c>
      <c r="X34">
        <v>-1.0999999999999999E-2</v>
      </c>
      <c r="Y34">
        <v>0.74199999999999999</v>
      </c>
      <c r="Z34">
        <v>-1.45</v>
      </c>
      <c r="AA34">
        <v>-13</v>
      </c>
      <c r="AB34">
        <v>11</v>
      </c>
      <c r="AC34" s="8">
        <f t="shared" si="2"/>
        <v>-15.95</v>
      </c>
    </row>
    <row r="35" spans="9:29" x14ac:dyDescent="0.25">
      <c r="I35" s="8"/>
      <c r="S35" s="8"/>
      <c r="U35" t="s">
        <v>66</v>
      </c>
      <c r="V35">
        <v>0</v>
      </c>
      <c r="W35">
        <v>0.05</v>
      </c>
      <c r="X35">
        <v>-4.0000000000000001E-3</v>
      </c>
      <c r="Y35">
        <v>0.63800000000000001</v>
      </c>
      <c r="Z35">
        <v>-0.69399999999999995</v>
      </c>
      <c r="AA35">
        <v>-7</v>
      </c>
      <c r="AB35">
        <v>11</v>
      </c>
      <c r="AC35" s="8">
        <f t="shared" si="2"/>
        <v>-7.6339999999999995</v>
      </c>
    </row>
    <row r="36" spans="9:29" x14ac:dyDescent="0.25">
      <c r="I36" s="8"/>
      <c r="S36" s="8"/>
      <c r="U36" t="s">
        <v>67</v>
      </c>
      <c r="V36">
        <v>1</v>
      </c>
      <c r="W36">
        <v>0.05</v>
      </c>
      <c r="X36">
        <v>4.3999999999999997E-2</v>
      </c>
      <c r="Y36">
        <v>0.52200000000000002</v>
      </c>
      <c r="Z36">
        <v>8.4640000000000004</v>
      </c>
      <c r="AA36">
        <v>35</v>
      </c>
      <c r="AB36">
        <v>11</v>
      </c>
      <c r="AC36" s="8">
        <f t="shared" si="2"/>
        <v>93.103999999999999</v>
      </c>
    </row>
    <row r="37" spans="9:29" x14ac:dyDescent="0.25">
      <c r="I37" s="8"/>
      <c r="S37" s="8"/>
      <c r="U37" t="s">
        <v>72</v>
      </c>
      <c r="V37">
        <v>0</v>
      </c>
      <c r="W37">
        <v>0.05</v>
      </c>
      <c r="X37">
        <v>-5.0000000000000001E-3</v>
      </c>
      <c r="Y37">
        <v>0.29799999999999999</v>
      </c>
      <c r="Z37">
        <v>-1.6779999999999999</v>
      </c>
      <c r="AA37">
        <v>-11</v>
      </c>
      <c r="AB37">
        <v>11</v>
      </c>
      <c r="AC37" s="8">
        <f t="shared" si="2"/>
        <v>-18.457999999999998</v>
      </c>
    </row>
    <row r="38" spans="9:29" x14ac:dyDescent="0.25">
      <c r="I38" s="8"/>
      <c r="S38" s="8"/>
      <c r="AC38" s="8"/>
    </row>
    <row r="39" spans="9:29" x14ac:dyDescent="0.25">
      <c r="I39" s="8"/>
      <c r="S39" s="8"/>
      <c r="AC39" s="8"/>
    </row>
    <row r="40" spans="9:29" x14ac:dyDescent="0.25">
      <c r="I40" s="8"/>
      <c r="S40" s="8"/>
      <c r="AC40" s="8"/>
    </row>
    <row r="41" spans="9:29" x14ac:dyDescent="0.25">
      <c r="I41" s="8"/>
      <c r="S41" s="8"/>
      <c r="AC41" s="8"/>
    </row>
    <row r="42" spans="9:29" x14ac:dyDescent="0.25">
      <c r="I42" s="8"/>
      <c r="S42" s="8"/>
      <c r="AC42" s="8"/>
    </row>
    <row r="43" spans="9:29" x14ac:dyDescent="0.25">
      <c r="I43" s="8"/>
      <c r="S43" s="8"/>
      <c r="AC43" s="8"/>
    </row>
    <row r="44" spans="9:29" x14ac:dyDescent="0.25">
      <c r="I44" s="8"/>
      <c r="S44" s="8"/>
      <c r="AC44" s="8"/>
    </row>
    <row r="45" spans="9:29" x14ac:dyDescent="0.25">
      <c r="I45" s="8"/>
      <c r="S45" s="8"/>
      <c r="AC45" s="8"/>
    </row>
    <row r="46" spans="9:29" x14ac:dyDescent="0.25">
      <c r="S46" s="8"/>
      <c r="AC46" s="8"/>
    </row>
    <row r="47" spans="9:29" x14ac:dyDescent="0.25">
      <c r="S47" s="8"/>
      <c r="AC47" s="8"/>
    </row>
    <row r="48" spans="9:29" x14ac:dyDescent="0.25">
      <c r="S48" s="8"/>
      <c r="AC48" s="8"/>
    </row>
    <row r="49" spans="19:29" x14ac:dyDescent="0.25">
      <c r="S49" s="8"/>
      <c r="AC49" s="8"/>
    </row>
    <row r="50" spans="19:29" x14ac:dyDescent="0.25">
      <c r="S50" s="8"/>
      <c r="AC50" s="8"/>
    </row>
    <row r="51" spans="19:29" x14ac:dyDescent="0.25">
      <c r="S51" s="8"/>
      <c r="AC51" s="8"/>
    </row>
    <row r="52" spans="19:29" x14ac:dyDescent="0.25">
      <c r="S52" s="8"/>
      <c r="AC52" s="8"/>
    </row>
    <row r="53" spans="19:29" x14ac:dyDescent="0.25">
      <c r="S53" s="8"/>
      <c r="AC53" s="8"/>
    </row>
    <row r="54" spans="19:29" x14ac:dyDescent="0.25">
      <c r="S54" s="8"/>
      <c r="AC54" s="8"/>
    </row>
    <row r="55" spans="19:29" x14ac:dyDescent="0.25">
      <c r="S55" s="8"/>
      <c r="AC55" s="8"/>
    </row>
    <row r="56" spans="19:29" x14ac:dyDescent="0.25">
      <c r="S56" s="8"/>
      <c r="AC56" s="8"/>
    </row>
    <row r="57" spans="19:29" x14ac:dyDescent="0.25">
      <c r="S57" s="8"/>
      <c r="AC57" s="8"/>
    </row>
    <row r="58" spans="19:29" x14ac:dyDescent="0.25">
      <c r="AC58" s="8"/>
    </row>
    <row r="59" spans="19:29" x14ac:dyDescent="0.25">
      <c r="AC59" s="8"/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70" zoomScaleNormal="7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171</v>
      </c>
      <c r="B1" s="15"/>
      <c r="C1" s="15"/>
      <c r="D1" s="15"/>
      <c r="E1" s="15"/>
      <c r="F1" s="15"/>
      <c r="G1" s="15"/>
      <c r="H1" s="15"/>
      <c r="I1" s="15"/>
      <c r="K1" s="16" t="s">
        <v>172</v>
      </c>
      <c r="L1" s="16"/>
      <c r="M1" s="16"/>
      <c r="N1" s="16"/>
      <c r="O1" s="16"/>
      <c r="P1" s="16"/>
      <c r="Q1" s="16"/>
      <c r="R1" s="16"/>
      <c r="S1" s="16"/>
      <c r="U1" s="17" t="s">
        <v>173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174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-8.0000000000000002E-3</v>
      </c>
      <c r="E3">
        <v>0.56000000000000005</v>
      </c>
      <c r="F3">
        <v>-1.3879999999999999</v>
      </c>
      <c r="G3">
        <v>-122</v>
      </c>
      <c r="H3">
        <v>23</v>
      </c>
      <c r="I3" s="8">
        <f>+F3*23</f>
        <v>-31.923999999999999</v>
      </c>
      <c r="K3" t="s">
        <v>10</v>
      </c>
      <c r="L3">
        <v>1</v>
      </c>
      <c r="M3">
        <v>0.05</v>
      </c>
      <c r="N3">
        <v>-1.2999999999999999E-2</v>
      </c>
      <c r="O3">
        <v>0.57699999999999996</v>
      </c>
      <c r="P3">
        <v>-2.2530000000000001</v>
      </c>
      <c r="Q3">
        <v>-42</v>
      </c>
      <c r="R3">
        <v>12</v>
      </c>
      <c r="S3" s="8">
        <f>+P3*12</f>
        <v>-27.036000000000001</v>
      </c>
      <c r="U3" t="s">
        <v>10</v>
      </c>
      <c r="V3">
        <v>1</v>
      </c>
      <c r="W3">
        <v>0.05</v>
      </c>
      <c r="X3">
        <v>-1.2999999999999999E-2</v>
      </c>
      <c r="Y3">
        <v>0.57699999999999996</v>
      </c>
      <c r="Z3">
        <v>-2.2530000000000001</v>
      </c>
      <c r="AA3">
        <v>-42</v>
      </c>
      <c r="AB3">
        <v>12</v>
      </c>
      <c r="AC3" s="8">
        <f>+Z3*11</f>
        <v>-24.783000000000001</v>
      </c>
      <c r="AE3" s="2" t="s">
        <v>80</v>
      </c>
      <c r="AF3" s="2">
        <f>+COUNTA(A3:A45)</f>
        <v>41</v>
      </c>
      <c r="AG3" s="2">
        <f>+COUNTA(K3:K59)</f>
        <v>57</v>
      </c>
      <c r="AH3" s="2">
        <f>+COUNTA(U3:U72)</f>
        <v>57</v>
      </c>
    </row>
    <row r="4" spans="1:34" x14ac:dyDescent="0.25">
      <c r="A4" t="s">
        <v>12</v>
      </c>
      <c r="B4">
        <v>1</v>
      </c>
      <c r="C4">
        <v>0.05</v>
      </c>
      <c r="D4">
        <v>-1.0999999999999999E-2</v>
      </c>
      <c r="E4">
        <v>0.77800000000000002</v>
      </c>
      <c r="F4">
        <v>-1.3759999999999999</v>
      </c>
      <c r="G4">
        <v>-100</v>
      </c>
      <c r="H4">
        <v>23</v>
      </c>
      <c r="I4" s="8">
        <f t="shared" ref="I4:I43" si="0">+F4*23</f>
        <v>-31.647999999999996</v>
      </c>
      <c r="K4" t="s">
        <v>12</v>
      </c>
      <c r="L4">
        <v>0</v>
      </c>
      <c r="M4">
        <v>0.05</v>
      </c>
      <c r="N4">
        <v>-2.1999999999999999E-2</v>
      </c>
      <c r="O4">
        <v>0.82599999999999996</v>
      </c>
      <c r="P4">
        <v>-2.6989999999999998</v>
      </c>
      <c r="Q4">
        <v>-18</v>
      </c>
      <c r="R4">
        <v>12</v>
      </c>
      <c r="S4" s="8">
        <f t="shared" ref="S4:S59" si="1">+P4*12</f>
        <v>-32.387999999999998</v>
      </c>
      <c r="U4" t="s">
        <v>12</v>
      </c>
      <c r="V4">
        <v>0</v>
      </c>
      <c r="W4">
        <v>0.05</v>
      </c>
      <c r="X4">
        <v>-2.1999999999999999E-2</v>
      </c>
      <c r="Y4">
        <v>0.82599999999999996</v>
      </c>
      <c r="Z4">
        <v>-2.6989999999999998</v>
      </c>
      <c r="AA4">
        <v>-18</v>
      </c>
      <c r="AB4">
        <v>12</v>
      </c>
      <c r="AC4" s="8">
        <f t="shared" ref="AC4:AC59" si="2">+Z4*11</f>
        <v>-29.689</v>
      </c>
      <c r="AE4" s="2" t="s">
        <v>85</v>
      </c>
      <c r="AF4" s="6">
        <f>+AVERAGE(I3:I45)</f>
        <v>-25.388073170731705</v>
      </c>
      <c r="AG4" s="6">
        <f>+AVERAGE(S3:S57)</f>
        <v>-22.264363636363644</v>
      </c>
      <c r="AH4" s="6">
        <f>+AVERAGE(AC3:AC72)</f>
        <v>-20.823964912280704</v>
      </c>
    </row>
    <row r="5" spans="1:34" x14ac:dyDescent="0.25">
      <c r="A5" t="s">
        <v>13</v>
      </c>
      <c r="B5">
        <v>1</v>
      </c>
      <c r="C5">
        <v>0.05</v>
      </c>
      <c r="D5">
        <v>-0.01</v>
      </c>
      <c r="E5">
        <v>0.72</v>
      </c>
      <c r="F5">
        <v>-1.343</v>
      </c>
      <c r="G5">
        <v>-101</v>
      </c>
      <c r="H5">
        <v>22</v>
      </c>
      <c r="I5" s="8">
        <f t="shared" si="0"/>
        <v>-30.888999999999999</v>
      </c>
      <c r="K5" t="s">
        <v>13</v>
      </c>
      <c r="L5">
        <v>0</v>
      </c>
      <c r="M5">
        <v>0.05</v>
      </c>
      <c r="N5">
        <v>-1.9E-2</v>
      </c>
      <c r="O5">
        <v>0.76300000000000001</v>
      </c>
      <c r="P5">
        <v>-2.5329999999999999</v>
      </c>
      <c r="Q5">
        <v>-28</v>
      </c>
      <c r="R5">
        <v>12</v>
      </c>
      <c r="S5" s="8">
        <f t="shared" si="1"/>
        <v>-30.396000000000001</v>
      </c>
      <c r="U5" t="s">
        <v>13</v>
      </c>
      <c r="V5">
        <v>0</v>
      </c>
      <c r="W5">
        <v>0.05</v>
      </c>
      <c r="X5">
        <v>-1.9E-2</v>
      </c>
      <c r="Y5">
        <v>0.76300000000000001</v>
      </c>
      <c r="Z5">
        <v>-2.5329999999999999</v>
      </c>
      <c r="AA5">
        <v>-28</v>
      </c>
      <c r="AB5">
        <v>12</v>
      </c>
      <c r="AC5" s="8">
        <f t="shared" si="2"/>
        <v>-27.863</v>
      </c>
      <c r="AE5" s="2" t="s">
        <v>86</v>
      </c>
      <c r="AF5" s="7">
        <f>+STDEV(I3:I45)</f>
        <v>32.829265300483229</v>
      </c>
      <c r="AG5" s="7">
        <f>+STDEV(S3:S59)</f>
        <v>49.15950268565328</v>
      </c>
      <c r="AH5" s="7">
        <f>+STDEV(AC3:AC72)</f>
        <v>45.062877461848835</v>
      </c>
    </row>
    <row r="6" spans="1:34" x14ac:dyDescent="0.25">
      <c r="A6" t="s">
        <v>14</v>
      </c>
      <c r="B6">
        <v>0</v>
      </c>
      <c r="C6">
        <v>0.05</v>
      </c>
      <c r="D6">
        <v>-5.0000000000000001E-3</v>
      </c>
      <c r="E6">
        <v>0.58399999999999996</v>
      </c>
      <c r="F6">
        <v>-0.79900000000000004</v>
      </c>
      <c r="G6">
        <v>-63</v>
      </c>
      <c r="H6">
        <v>23</v>
      </c>
      <c r="I6" s="8">
        <f t="shared" si="0"/>
        <v>-18.377000000000002</v>
      </c>
      <c r="K6" t="s">
        <v>14</v>
      </c>
      <c r="L6">
        <v>0</v>
      </c>
      <c r="M6">
        <v>0.05</v>
      </c>
      <c r="N6">
        <v>-0.01</v>
      </c>
      <c r="O6">
        <v>0.61499999999999999</v>
      </c>
      <c r="P6">
        <v>-1.67</v>
      </c>
      <c r="Q6">
        <v>-26</v>
      </c>
      <c r="R6">
        <v>12</v>
      </c>
      <c r="S6" s="8">
        <f t="shared" si="1"/>
        <v>-20.04</v>
      </c>
      <c r="U6" t="s">
        <v>14</v>
      </c>
      <c r="V6">
        <v>0</v>
      </c>
      <c r="W6">
        <v>0.05</v>
      </c>
      <c r="X6">
        <v>-0.01</v>
      </c>
      <c r="Y6">
        <v>0.61499999999999999</v>
      </c>
      <c r="Z6">
        <v>-1.67</v>
      </c>
      <c r="AA6">
        <v>-26</v>
      </c>
      <c r="AB6">
        <v>12</v>
      </c>
      <c r="AC6" s="8">
        <f t="shared" si="2"/>
        <v>-18.369999999999997</v>
      </c>
      <c r="AE6" s="2" t="s">
        <v>144</v>
      </c>
      <c r="AF6" s="13">
        <f>+AVERAGE(D3:D45)</f>
        <v>-8.2926829268292705E-3</v>
      </c>
      <c r="AG6" s="13">
        <f>+AVERAGE(N3:N59)</f>
        <v>-1.7245614035087724E-2</v>
      </c>
      <c r="AH6" s="13">
        <f>+AVERAGE(X3:X72)</f>
        <v>-1.7245614035087724E-2</v>
      </c>
    </row>
    <row r="7" spans="1:34" x14ac:dyDescent="0.25">
      <c r="A7" t="s">
        <v>15</v>
      </c>
      <c r="B7">
        <v>1</v>
      </c>
      <c r="C7">
        <v>0.05</v>
      </c>
      <c r="D7">
        <v>-7.0000000000000001E-3</v>
      </c>
      <c r="E7">
        <v>0.70399999999999996</v>
      </c>
      <c r="F7">
        <v>-0.92400000000000004</v>
      </c>
      <c r="G7">
        <v>-84</v>
      </c>
      <c r="H7">
        <v>23</v>
      </c>
      <c r="I7" s="8">
        <f t="shared" si="0"/>
        <v>-21.252000000000002</v>
      </c>
      <c r="K7" t="s">
        <v>15</v>
      </c>
      <c r="L7">
        <v>0</v>
      </c>
      <c r="M7">
        <v>0.05</v>
      </c>
      <c r="N7">
        <v>-1.4E-2</v>
      </c>
      <c r="O7">
        <v>0.747</v>
      </c>
      <c r="P7">
        <v>-1.8740000000000001</v>
      </c>
      <c r="Q7">
        <v>-27</v>
      </c>
      <c r="R7">
        <v>12</v>
      </c>
      <c r="S7" s="8">
        <f t="shared" si="1"/>
        <v>-22.488</v>
      </c>
      <c r="U7" t="s">
        <v>15</v>
      </c>
      <c r="V7">
        <v>0</v>
      </c>
      <c r="W7">
        <v>0.05</v>
      </c>
      <c r="X7">
        <v>-1.4E-2</v>
      </c>
      <c r="Y7">
        <v>0.747</v>
      </c>
      <c r="Z7">
        <v>-1.8740000000000001</v>
      </c>
      <c r="AA7">
        <v>-27</v>
      </c>
      <c r="AB7">
        <v>12</v>
      </c>
      <c r="AC7" s="8">
        <f t="shared" si="2"/>
        <v>-20.614000000000001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-7.0000000000000001E-3</v>
      </c>
      <c r="E8">
        <v>0.42099999999999999</v>
      </c>
      <c r="F8">
        <v>-1.6359999999999999</v>
      </c>
      <c r="G8">
        <v>-104</v>
      </c>
      <c r="H8">
        <v>22</v>
      </c>
      <c r="I8" s="8">
        <f t="shared" si="0"/>
        <v>-37.628</v>
      </c>
      <c r="K8" t="s">
        <v>16</v>
      </c>
      <c r="L8">
        <v>1</v>
      </c>
      <c r="M8">
        <v>0.05</v>
      </c>
      <c r="N8">
        <v>-1.7999999999999999E-2</v>
      </c>
      <c r="O8">
        <v>0.47399999999999998</v>
      </c>
      <c r="P8">
        <v>-3.7639999999999998</v>
      </c>
      <c r="Q8">
        <v>-27</v>
      </c>
      <c r="R8">
        <v>11</v>
      </c>
      <c r="S8" s="8">
        <f t="shared" si="1"/>
        <v>-45.167999999999999</v>
      </c>
      <c r="U8" t="s">
        <v>16</v>
      </c>
      <c r="V8">
        <v>1</v>
      </c>
      <c r="W8">
        <v>0.05</v>
      </c>
      <c r="X8">
        <v>-1.7999999999999999E-2</v>
      </c>
      <c r="Y8">
        <v>0.47399999999999998</v>
      </c>
      <c r="Z8">
        <v>-3.7639999999999998</v>
      </c>
      <c r="AA8">
        <v>-27</v>
      </c>
      <c r="AB8">
        <v>11</v>
      </c>
      <c r="AC8" s="8">
        <f t="shared" si="2"/>
        <v>-41.403999999999996</v>
      </c>
      <c r="AE8" s="2" t="s">
        <v>186</v>
      </c>
      <c r="AF8" s="4">
        <f>+COUNTIFS(B3:B69,"1",D3:D69,"&lt;0")/COUNTA(A3:A69)</f>
        <v>0.6097560975609756</v>
      </c>
      <c r="AG8" s="4">
        <f>+COUNTIFS(L3:L69,"1",N3:N69,"&lt;0")/COUNTA(K3:K69)</f>
        <v>0.35087719298245612</v>
      </c>
      <c r="AH8" s="4">
        <f>+COUNTIFS(V3:V72,"1",X3:X72,"&lt;0")/COUNTA(U3:U72)</f>
        <v>0.35087719298245612</v>
      </c>
    </row>
    <row r="9" spans="1:34" x14ac:dyDescent="0.25">
      <c r="A9" t="s">
        <v>102</v>
      </c>
      <c r="B9">
        <v>1</v>
      </c>
      <c r="C9">
        <v>0.05</v>
      </c>
      <c r="D9">
        <v>-5.0000000000000001E-3</v>
      </c>
      <c r="E9">
        <v>0.45700000000000002</v>
      </c>
      <c r="F9">
        <v>-1.0149999999999999</v>
      </c>
      <c r="G9">
        <v>-76</v>
      </c>
      <c r="H9">
        <v>23</v>
      </c>
      <c r="I9" s="8">
        <f t="shared" si="0"/>
        <v>-23.344999999999999</v>
      </c>
      <c r="K9" t="s">
        <v>102</v>
      </c>
      <c r="L9">
        <v>1</v>
      </c>
      <c r="M9">
        <v>0.05</v>
      </c>
      <c r="N9">
        <v>-1.2E-2</v>
      </c>
      <c r="O9">
        <v>0.48099999999999998</v>
      </c>
      <c r="P9">
        <v>-2.5960000000000001</v>
      </c>
      <c r="Q9">
        <v>-35</v>
      </c>
      <c r="R9">
        <v>12</v>
      </c>
      <c r="S9" s="8">
        <f t="shared" si="1"/>
        <v>-31.152000000000001</v>
      </c>
      <c r="U9" t="s">
        <v>102</v>
      </c>
      <c r="V9">
        <v>1</v>
      </c>
      <c r="W9">
        <v>0.05</v>
      </c>
      <c r="X9">
        <v>-1.2E-2</v>
      </c>
      <c r="Y9">
        <v>0.48099999999999998</v>
      </c>
      <c r="Z9">
        <v>-2.5960000000000001</v>
      </c>
      <c r="AA9">
        <v>-35</v>
      </c>
      <c r="AB9">
        <v>12</v>
      </c>
      <c r="AC9" s="8">
        <f t="shared" si="2"/>
        <v>-28.556000000000001</v>
      </c>
      <c r="AE9" s="2" t="s">
        <v>187</v>
      </c>
      <c r="AF9" s="4">
        <f>+COUNTIFS(B3:B70,"1",D3:D70,"&gt;0")/COUNTA(A3:A70)</f>
        <v>4.878048780487805E-2</v>
      </c>
      <c r="AG9" s="4">
        <f>+COUNTIFS(L3:L70,"1",N3:N70,"&gt;0")/COUNTA(K3:K70)</f>
        <v>1.7543859649122806E-2</v>
      </c>
      <c r="AH9" s="4">
        <f>+COUNTIFS(V3:V72,"1",X3:X72,"&gt;0")/COUNTA(U3:U72)</f>
        <v>1.7543859649122806E-2</v>
      </c>
    </row>
    <row r="10" spans="1:34" x14ac:dyDescent="0.25">
      <c r="A10" t="s">
        <v>103</v>
      </c>
      <c r="B10">
        <v>1</v>
      </c>
      <c r="C10">
        <v>0.05</v>
      </c>
      <c r="D10">
        <v>-1.4999999999999999E-2</v>
      </c>
      <c r="E10">
        <v>0.69899999999999995</v>
      </c>
      <c r="F10">
        <v>-2.1219999999999999</v>
      </c>
      <c r="G10">
        <v>-115</v>
      </c>
      <c r="H10">
        <v>22</v>
      </c>
      <c r="I10" s="8">
        <f t="shared" si="0"/>
        <v>-48.805999999999997</v>
      </c>
      <c r="K10" t="s">
        <v>103</v>
      </c>
      <c r="L10">
        <v>0</v>
      </c>
      <c r="M10">
        <v>0.05</v>
      </c>
      <c r="N10">
        <v>-2.3E-2</v>
      </c>
      <c r="O10">
        <v>0.78100000000000003</v>
      </c>
      <c r="P10">
        <v>-3.0009999999999999</v>
      </c>
      <c r="Q10">
        <v>-11</v>
      </c>
      <c r="R10">
        <v>11</v>
      </c>
      <c r="S10" s="8">
        <f t="shared" si="1"/>
        <v>-36.012</v>
      </c>
      <c r="U10" t="s">
        <v>103</v>
      </c>
      <c r="V10">
        <v>0</v>
      </c>
      <c r="W10">
        <v>0.05</v>
      </c>
      <c r="X10">
        <v>-2.3E-2</v>
      </c>
      <c r="Y10">
        <v>0.78100000000000003</v>
      </c>
      <c r="Z10">
        <v>-3.0009999999999999</v>
      </c>
      <c r="AA10">
        <v>-11</v>
      </c>
      <c r="AB10">
        <v>11</v>
      </c>
      <c r="AC10" s="8">
        <f t="shared" si="2"/>
        <v>-33.010999999999996</v>
      </c>
      <c r="AF10" s="4"/>
      <c r="AG10" s="4"/>
      <c r="AH10" s="4"/>
    </row>
    <row r="11" spans="1:34" x14ac:dyDescent="0.25">
      <c r="A11" t="s">
        <v>17</v>
      </c>
      <c r="B11">
        <v>0</v>
      </c>
      <c r="C11">
        <v>0.05</v>
      </c>
      <c r="D11">
        <v>-7.0000000000000001E-3</v>
      </c>
      <c r="E11">
        <v>0.70699999999999996</v>
      </c>
      <c r="F11">
        <v>-1.002</v>
      </c>
      <c r="G11">
        <v>-39</v>
      </c>
      <c r="H11">
        <v>19</v>
      </c>
      <c r="I11" s="8">
        <f t="shared" si="0"/>
        <v>-23.045999999999999</v>
      </c>
      <c r="K11" t="s">
        <v>104</v>
      </c>
      <c r="L11">
        <v>0</v>
      </c>
      <c r="M11">
        <v>0.05</v>
      </c>
      <c r="N11">
        <v>-4.0000000000000001E-3</v>
      </c>
      <c r="O11">
        <v>0.57699999999999996</v>
      </c>
      <c r="P11">
        <v>-0.69299999999999995</v>
      </c>
      <c r="Q11">
        <v>-4</v>
      </c>
      <c r="R11">
        <v>9</v>
      </c>
      <c r="S11" s="8">
        <f t="shared" si="1"/>
        <v>-8.3159999999999989</v>
      </c>
      <c r="U11" t="s">
        <v>104</v>
      </c>
      <c r="V11">
        <v>0</v>
      </c>
      <c r="W11">
        <v>0.05</v>
      </c>
      <c r="X11">
        <v>-4.0000000000000001E-3</v>
      </c>
      <c r="Y11">
        <v>0.57699999999999996</v>
      </c>
      <c r="Z11">
        <v>-0.69299999999999995</v>
      </c>
      <c r="AA11">
        <v>-4</v>
      </c>
      <c r="AB11">
        <v>9</v>
      </c>
      <c r="AC11" s="8">
        <f t="shared" si="2"/>
        <v>-7.6229999999999993</v>
      </c>
      <c r="AF11" s="4"/>
      <c r="AG11" s="4"/>
      <c r="AH11" s="4"/>
    </row>
    <row r="12" spans="1:34" x14ac:dyDescent="0.25">
      <c r="A12" t="s">
        <v>104</v>
      </c>
      <c r="B12">
        <v>1</v>
      </c>
      <c r="C12">
        <v>0.05</v>
      </c>
      <c r="D12">
        <v>-7.0000000000000001E-3</v>
      </c>
      <c r="E12">
        <v>0.58899999999999997</v>
      </c>
      <c r="F12">
        <v>-1.1879999999999999</v>
      </c>
      <c r="G12">
        <v>-70</v>
      </c>
      <c r="H12">
        <v>20</v>
      </c>
      <c r="I12" s="8">
        <f t="shared" si="0"/>
        <v>-27.323999999999998</v>
      </c>
      <c r="K12" t="s">
        <v>20</v>
      </c>
      <c r="L12">
        <v>0</v>
      </c>
      <c r="M12">
        <v>0.05</v>
      </c>
      <c r="N12">
        <v>-6.0000000000000001E-3</v>
      </c>
      <c r="O12">
        <v>0.52</v>
      </c>
      <c r="P12">
        <v>-1.0840000000000001</v>
      </c>
      <c r="Q12">
        <v>-5</v>
      </c>
      <c r="R12">
        <v>11</v>
      </c>
      <c r="S12" s="8">
        <f t="shared" si="1"/>
        <v>-13.008000000000001</v>
      </c>
      <c r="U12" t="s">
        <v>20</v>
      </c>
      <c r="V12">
        <v>0</v>
      </c>
      <c r="W12">
        <v>0.05</v>
      </c>
      <c r="X12">
        <v>-6.0000000000000001E-3</v>
      </c>
      <c r="Y12">
        <v>0.52</v>
      </c>
      <c r="Z12">
        <v>-1.0840000000000001</v>
      </c>
      <c r="AA12">
        <v>-5</v>
      </c>
      <c r="AB12">
        <v>11</v>
      </c>
      <c r="AC12" s="8">
        <f t="shared" si="2"/>
        <v>-11.924000000000001</v>
      </c>
    </row>
    <row r="13" spans="1:34" x14ac:dyDescent="0.25">
      <c r="A13" t="s">
        <v>20</v>
      </c>
      <c r="B13">
        <v>1</v>
      </c>
      <c r="C13">
        <v>0.05</v>
      </c>
      <c r="D13">
        <v>-6.0000000000000001E-3</v>
      </c>
      <c r="E13">
        <v>0.52</v>
      </c>
      <c r="F13">
        <v>-1.1080000000000001</v>
      </c>
      <c r="G13">
        <v>-88</v>
      </c>
      <c r="H13">
        <v>22</v>
      </c>
      <c r="I13" s="8">
        <f t="shared" si="0"/>
        <v>-25.484000000000002</v>
      </c>
      <c r="K13" t="s">
        <v>105</v>
      </c>
      <c r="L13">
        <v>0</v>
      </c>
      <c r="M13">
        <v>0.05</v>
      </c>
      <c r="N13">
        <v>-4.0000000000000001E-3</v>
      </c>
      <c r="O13">
        <v>0.188</v>
      </c>
      <c r="P13">
        <v>-1.911</v>
      </c>
      <c r="Q13">
        <v>-18</v>
      </c>
      <c r="R13">
        <v>9</v>
      </c>
      <c r="S13" s="8">
        <f t="shared" si="1"/>
        <v>-22.932000000000002</v>
      </c>
      <c r="U13" t="s">
        <v>105</v>
      </c>
      <c r="V13">
        <v>0</v>
      </c>
      <c r="W13">
        <v>0.05</v>
      </c>
      <c r="X13">
        <v>-4.0000000000000001E-3</v>
      </c>
      <c r="Y13">
        <v>0.188</v>
      </c>
      <c r="Z13">
        <v>-1.911</v>
      </c>
      <c r="AA13">
        <v>-18</v>
      </c>
      <c r="AB13">
        <v>9</v>
      </c>
      <c r="AC13" s="8">
        <f t="shared" si="2"/>
        <v>-21.021000000000001</v>
      </c>
    </row>
    <row r="14" spans="1:34" x14ac:dyDescent="0.25">
      <c r="A14" t="s">
        <v>105</v>
      </c>
      <c r="B14">
        <v>1</v>
      </c>
      <c r="C14">
        <v>0.05</v>
      </c>
      <c r="D14">
        <v>-3.0000000000000001E-3</v>
      </c>
      <c r="E14">
        <v>0.18</v>
      </c>
      <c r="F14">
        <v>-1.4610000000000001</v>
      </c>
      <c r="G14">
        <v>-61</v>
      </c>
      <c r="H14">
        <v>20</v>
      </c>
      <c r="I14" s="8">
        <f t="shared" si="0"/>
        <v>-33.603000000000002</v>
      </c>
      <c r="K14" t="s">
        <v>106</v>
      </c>
      <c r="L14">
        <v>0</v>
      </c>
      <c r="M14">
        <v>0.05</v>
      </c>
      <c r="N14">
        <v>-3.0000000000000001E-3</v>
      </c>
      <c r="O14">
        <v>0.40500000000000003</v>
      </c>
      <c r="P14">
        <v>-0.80200000000000005</v>
      </c>
      <c r="Q14">
        <v>-4</v>
      </c>
      <c r="R14">
        <v>9</v>
      </c>
      <c r="S14" s="8">
        <f t="shared" si="1"/>
        <v>-9.6240000000000006</v>
      </c>
      <c r="U14" t="s">
        <v>106</v>
      </c>
      <c r="V14">
        <v>0</v>
      </c>
      <c r="W14">
        <v>0.05</v>
      </c>
      <c r="X14">
        <v>-3.0000000000000001E-3</v>
      </c>
      <c r="Y14">
        <v>0.40500000000000003</v>
      </c>
      <c r="Z14">
        <v>-0.80200000000000005</v>
      </c>
      <c r="AA14">
        <v>-4</v>
      </c>
      <c r="AB14">
        <v>9</v>
      </c>
      <c r="AC14" s="8">
        <f t="shared" si="2"/>
        <v>-8.822000000000001</v>
      </c>
    </row>
    <row r="15" spans="1:34" x14ac:dyDescent="0.25">
      <c r="A15" t="s">
        <v>106</v>
      </c>
      <c r="B15">
        <v>0</v>
      </c>
      <c r="C15">
        <v>0.05</v>
      </c>
      <c r="D15">
        <v>-1E-3</v>
      </c>
      <c r="E15">
        <v>0.38500000000000001</v>
      </c>
      <c r="F15">
        <v>-0.32500000000000001</v>
      </c>
      <c r="G15">
        <v>-4</v>
      </c>
      <c r="H15">
        <v>20</v>
      </c>
      <c r="I15" s="8">
        <f t="shared" si="0"/>
        <v>-7.4750000000000005</v>
      </c>
      <c r="K15" t="s">
        <v>107</v>
      </c>
      <c r="L15">
        <v>1</v>
      </c>
      <c r="M15">
        <v>0.05</v>
      </c>
      <c r="N15">
        <v>-7.0000000000000001E-3</v>
      </c>
      <c r="O15">
        <v>0.221</v>
      </c>
      <c r="P15">
        <v>-3.2770000000000001</v>
      </c>
      <c r="Q15">
        <v>-34</v>
      </c>
      <c r="R15">
        <v>12</v>
      </c>
      <c r="S15" s="8">
        <f t="shared" si="1"/>
        <v>-39.323999999999998</v>
      </c>
      <c r="U15" t="s">
        <v>107</v>
      </c>
      <c r="V15">
        <v>1</v>
      </c>
      <c r="W15">
        <v>0.05</v>
      </c>
      <c r="X15">
        <v>-7.0000000000000001E-3</v>
      </c>
      <c r="Y15">
        <v>0.221</v>
      </c>
      <c r="Z15">
        <v>-3.2770000000000001</v>
      </c>
      <c r="AA15">
        <v>-34</v>
      </c>
      <c r="AB15">
        <v>12</v>
      </c>
      <c r="AC15" s="8">
        <f t="shared" si="2"/>
        <v>-36.047000000000004</v>
      </c>
    </row>
    <row r="16" spans="1:34" x14ac:dyDescent="0.25">
      <c r="A16" t="s">
        <v>107</v>
      </c>
      <c r="B16">
        <v>1</v>
      </c>
      <c r="C16">
        <v>0.05</v>
      </c>
      <c r="D16">
        <v>-3.0000000000000001E-3</v>
      </c>
      <c r="E16">
        <v>0.19900000000000001</v>
      </c>
      <c r="F16">
        <v>-1.3839999999999999</v>
      </c>
      <c r="G16">
        <v>-112</v>
      </c>
      <c r="H16">
        <v>23</v>
      </c>
      <c r="I16" s="8">
        <f t="shared" si="0"/>
        <v>-31.831999999999997</v>
      </c>
      <c r="K16" t="s">
        <v>23</v>
      </c>
      <c r="L16">
        <v>1</v>
      </c>
      <c r="M16">
        <v>0.05</v>
      </c>
      <c r="N16">
        <v>-1.2999999999999999E-2</v>
      </c>
      <c r="O16">
        <v>0.502</v>
      </c>
      <c r="P16">
        <v>-2.4900000000000002</v>
      </c>
      <c r="Q16">
        <v>-30</v>
      </c>
      <c r="R16">
        <v>12</v>
      </c>
      <c r="S16" s="8">
        <f t="shared" si="1"/>
        <v>-29.880000000000003</v>
      </c>
      <c r="U16" t="s">
        <v>23</v>
      </c>
      <c r="V16">
        <v>1</v>
      </c>
      <c r="W16">
        <v>0.05</v>
      </c>
      <c r="X16">
        <v>-1.2999999999999999E-2</v>
      </c>
      <c r="Y16">
        <v>0.502</v>
      </c>
      <c r="Z16">
        <v>-2.4900000000000002</v>
      </c>
      <c r="AA16">
        <v>-30</v>
      </c>
      <c r="AB16">
        <v>12</v>
      </c>
      <c r="AC16" s="8">
        <f t="shared" si="2"/>
        <v>-27.39</v>
      </c>
    </row>
    <row r="17" spans="1:29" x14ac:dyDescent="0.25">
      <c r="A17" t="s">
        <v>23</v>
      </c>
      <c r="B17">
        <v>1</v>
      </c>
      <c r="C17">
        <v>0.05</v>
      </c>
      <c r="D17">
        <v>-1.2E-2</v>
      </c>
      <c r="E17">
        <v>0.46700000000000003</v>
      </c>
      <c r="F17">
        <v>-2.4689999999999999</v>
      </c>
      <c r="G17">
        <v>-169</v>
      </c>
      <c r="H17">
        <v>23</v>
      </c>
      <c r="I17" s="8">
        <f t="shared" si="0"/>
        <v>-56.786999999999999</v>
      </c>
      <c r="K17" t="s">
        <v>24</v>
      </c>
      <c r="L17">
        <v>0</v>
      </c>
      <c r="M17">
        <v>0.05</v>
      </c>
      <c r="N17">
        <v>-4.0000000000000001E-3</v>
      </c>
      <c r="O17">
        <v>0.11899999999999999</v>
      </c>
      <c r="P17">
        <v>-3.117</v>
      </c>
      <c r="Q17">
        <v>-22</v>
      </c>
      <c r="R17">
        <v>12</v>
      </c>
      <c r="S17" s="8">
        <f t="shared" si="1"/>
        <v>-37.403999999999996</v>
      </c>
      <c r="U17" t="s">
        <v>24</v>
      </c>
      <c r="V17">
        <v>0</v>
      </c>
      <c r="W17">
        <v>0.05</v>
      </c>
      <c r="X17">
        <v>-4.0000000000000001E-3</v>
      </c>
      <c r="Y17">
        <v>0.11899999999999999</v>
      </c>
      <c r="Z17">
        <v>-3.117</v>
      </c>
      <c r="AA17">
        <v>-22</v>
      </c>
      <c r="AB17">
        <v>12</v>
      </c>
      <c r="AC17" s="8">
        <f t="shared" si="2"/>
        <v>-34.286999999999999</v>
      </c>
    </row>
    <row r="18" spans="1:29" x14ac:dyDescent="0.25">
      <c r="A18" t="s">
        <v>24</v>
      </c>
      <c r="B18">
        <v>0</v>
      </c>
      <c r="C18">
        <v>0.05</v>
      </c>
      <c r="D18">
        <v>-1E-3</v>
      </c>
      <c r="E18">
        <v>9.8000000000000004E-2</v>
      </c>
      <c r="F18">
        <v>-1.3879999999999999</v>
      </c>
      <c r="G18">
        <v>-71</v>
      </c>
      <c r="H18">
        <v>23</v>
      </c>
      <c r="I18" s="8">
        <f t="shared" si="0"/>
        <v>-31.923999999999999</v>
      </c>
      <c r="K18" t="s">
        <v>94</v>
      </c>
      <c r="L18">
        <v>1</v>
      </c>
      <c r="M18">
        <v>0.05</v>
      </c>
      <c r="N18">
        <v>-5.3999999999999999E-2</v>
      </c>
      <c r="O18">
        <v>0.82599999999999996</v>
      </c>
      <c r="P18">
        <v>-6.49</v>
      </c>
      <c r="Q18">
        <v>-40</v>
      </c>
      <c r="R18">
        <v>12</v>
      </c>
      <c r="S18" s="8">
        <f t="shared" si="1"/>
        <v>-77.88</v>
      </c>
      <c r="U18" t="s">
        <v>94</v>
      </c>
      <c r="V18">
        <v>1</v>
      </c>
      <c r="W18">
        <v>0.05</v>
      </c>
      <c r="X18">
        <v>-5.3999999999999999E-2</v>
      </c>
      <c r="Y18">
        <v>0.82599999999999996</v>
      </c>
      <c r="Z18">
        <v>-6.49</v>
      </c>
      <c r="AA18">
        <v>-40</v>
      </c>
      <c r="AB18">
        <v>12</v>
      </c>
      <c r="AC18" s="8">
        <f t="shared" si="2"/>
        <v>-71.39</v>
      </c>
    </row>
    <row r="19" spans="1:29" x14ac:dyDescent="0.25">
      <c r="A19" t="s">
        <v>94</v>
      </c>
      <c r="B19">
        <v>1</v>
      </c>
      <c r="C19">
        <v>0.05</v>
      </c>
      <c r="D19">
        <v>-1.6E-2</v>
      </c>
      <c r="E19">
        <v>0.61</v>
      </c>
      <c r="F19">
        <v>-2.5819999999999999</v>
      </c>
      <c r="G19">
        <v>-106</v>
      </c>
      <c r="H19">
        <v>23</v>
      </c>
      <c r="I19" s="8">
        <f t="shared" si="0"/>
        <v>-59.385999999999996</v>
      </c>
      <c r="K19" t="s">
        <v>108</v>
      </c>
      <c r="L19">
        <v>1</v>
      </c>
      <c r="M19">
        <v>0.05</v>
      </c>
      <c r="N19">
        <v>-4.5999999999999999E-2</v>
      </c>
      <c r="O19">
        <v>0.85599999999999998</v>
      </c>
      <c r="P19">
        <v>-5.4320000000000004</v>
      </c>
      <c r="Q19">
        <v>-38</v>
      </c>
      <c r="R19">
        <v>12</v>
      </c>
      <c r="S19" s="8">
        <f t="shared" si="1"/>
        <v>-65.183999999999997</v>
      </c>
      <c r="U19" t="s">
        <v>108</v>
      </c>
      <c r="V19">
        <v>1</v>
      </c>
      <c r="W19">
        <v>0.05</v>
      </c>
      <c r="X19">
        <v>-4.5999999999999999E-2</v>
      </c>
      <c r="Y19">
        <v>0.85599999999999998</v>
      </c>
      <c r="Z19">
        <v>-5.4320000000000004</v>
      </c>
      <c r="AA19">
        <v>-38</v>
      </c>
      <c r="AB19">
        <v>12</v>
      </c>
      <c r="AC19" s="8">
        <f t="shared" si="2"/>
        <v>-59.752000000000002</v>
      </c>
    </row>
    <row r="20" spans="1:29" x14ac:dyDescent="0.25">
      <c r="A20" t="s">
        <v>108</v>
      </c>
      <c r="B20">
        <v>1</v>
      </c>
      <c r="C20">
        <v>0.05</v>
      </c>
      <c r="D20">
        <v>-1.0999999999999999E-2</v>
      </c>
      <c r="E20">
        <v>0.62</v>
      </c>
      <c r="F20">
        <v>-1.7450000000000001</v>
      </c>
      <c r="G20">
        <v>-79</v>
      </c>
      <c r="H20">
        <v>23</v>
      </c>
      <c r="I20" s="8">
        <f t="shared" si="0"/>
        <v>-40.135000000000005</v>
      </c>
      <c r="K20" t="s">
        <v>56</v>
      </c>
      <c r="L20">
        <v>1</v>
      </c>
      <c r="M20">
        <v>0.05</v>
      </c>
      <c r="N20">
        <v>-8.5999999999999993E-2</v>
      </c>
      <c r="O20">
        <v>1.1000000000000001</v>
      </c>
      <c r="P20">
        <v>-7.8079999999999998</v>
      </c>
      <c r="Q20">
        <v>-37</v>
      </c>
      <c r="R20">
        <v>11</v>
      </c>
      <c r="S20" s="8">
        <f t="shared" si="1"/>
        <v>-93.695999999999998</v>
      </c>
      <c r="U20" t="s">
        <v>56</v>
      </c>
      <c r="V20">
        <v>1</v>
      </c>
      <c r="W20">
        <v>0.05</v>
      </c>
      <c r="X20">
        <v>-8.5999999999999993E-2</v>
      </c>
      <c r="Y20">
        <v>1.1000000000000001</v>
      </c>
      <c r="Z20">
        <v>-7.8079999999999998</v>
      </c>
      <c r="AA20">
        <v>-37</v>
      </c>
      <c r="AB20">
        <v>11</v>
      </c>
      <c r="AC20" s="8">
        <f t="shared" si="2"/>
        <v>-85.888000000000005</v>
      </c>
    </row>
    <row r="21" spans="1:29" x14ac:dyDescent="0.25">
      <c r="A21" t="s">
        <v>56</v>
      </c>
      <c r="B21">
        <v>1</v>
      </c>
      <c r="C21">
        <v>0.05</v>
      </c>
      <c r="D21">
        <v>-1.9E-2</v>
      </c>
      <c r="E21">
        <v>0.67500000000000004</v>
      </c>
      <c r="F21">
        <v>-2.875</v>
      </c>
      <c r="G21">
        <v>-98</v>
      </c>
      <c r="H21">
        <v>22</v>
      </c>
      <c r="I21" s="8">
        <f t="shared" si="0"/>
        <v>-66.125</v>
      </c>
      <c r="K21" t="s">
        <v>57</v>
      </c>
      <c r="L21">
        <v>0</v>
      </c>
      <c r="M21">
        <v>0.05</v>
      </c>
      <c r="N21">
        <v>-2E-3</v>
      </c>
      <c r="O21">
        <v>0.25700000000000001</v>
      </c>
      <c r="P21">
        <v>-0.68100000000000005</v>
      </c>
      <c r="Q21">
        <v>-9</v>
      </c>
      <c r="R21">
        <v>12</v>
      </c>
      <c r="S21" s="8">
        <f t="shared" si="1"/>
        <v>-8.1720000000000006</v>
      </c>
      <c r="U21" t="s">
        <v>57</v>
      </c>
      <c r="V21">
        <v>0</v>
      </c>
      <c r="W21">
        <v>0.05</v>
      </c>
      <c r="X21">
        <v>-2E-3</v>
      </c>
      <c r="Y21">
        <v>0.25700000000000001</v>
      </c>
      <c r="Z21">
        <v>-0.68100000000000005</v>
      </c>
      <c r="AA21">
        <v>-9</v>
      </c>
      <c r="AB21">
        <v>12</v>
      </c>
      <c r="AC21" s="8">
        <f t="shared" si="2"/>
        <v>-7.4910000000000005</v>
      </c>
    </row>
    <row r="22" spans="1:29" x14ac:dyDescent="0.25">
      <c r="A22" t="s">
        <v>57</v>
      </c>
      <c r="B22">
        <v>0</v>
      </c>
      <c r="C22">
        <v>0.05</v>
      </c>
      <c r="D22">
        <v>1E-3</v>
      </c>
      <c r="E22">
        <v>0.252</v>
      </c>
      <c r="F22">
        <v>0.35699999999999998</v>
      </c>
      <c r="G22">
        <v>22</v>
      </c>
      <c r="H22">
        <v>22</v>
      </c>
      <c r="I22" s="8">
        <f t="shared" si="0"/>
        <v>8.2110000000000003</v>
      </c>
      <c r="K22" t="s">
        <v>58</v>
      </c>
      <c r="L22">
        <v>0</v>
      </c>
      <c r="M22">
        <v>0.05</v>
      </c>
      <c r="N22">
        <v>2E-3</v>
      </c>
      <c r="O22">
        <v>0.161</v>
      </c>
      <c r="P22">
        <v>1.351</v>
      </c>
      <c r="Q22">
        <v>3</v>
      </c>
      <c r="R22">
        <v>11</v>
      </c>
      <c r="S22" s="8">
        <f t="shared" si="1"/>
        <v>16.212</v>
      </c>
      <c r="U22" t="s">
        <v>58</v>
      </c>
      <c r="V22">
        <v>0</v>
      </c>
      <c r="W22">
        <v>0.05</v>
      </c>
      <c r="X22">
        <v>2E-3</v>
      </c>
      <c r="Y22">
        <v>0.161</v>
      </c>
      <c r="Z22">
        <v>1.351</v>
      </c>
      <c r="AA22">
        <v>3</v>
      </c>
      <c r="AB22">
        <v>11</v>
      </c>
      <c r="AC22" s="8">
        <f t="shared" si="2"/>
        <v>14.861000000000001</v>
      </c>
    </row>
    <row r="23" spans="1:29" x14ac:dyDescent="0.25">
      <c r="A23" t="s">
        <v>58</v>
      </c>
      <c r="B23">
        <v>0</v>
      </c>
      <c r="C23">
        <v>0.05</v>
      </c>
      <c r="D23">
        <v>-1E-3</v>
      </c>
      <c r="E23">
        <v>0.17</v>
      </c>
      <c r="F23">
        <v>-0.39200000000000002</v>
      </c>
      <c r="G23">
        <v>-23</v>
      </c>
      <c r="H23">
        <v>22</v>
      </c>
      <c r="I23" s="8">
        <f t="shared" si="0"/>
        <v>-9.016</v>
      </c>
      <c r="K23" t="s">
        <v>60</v>
      </c>
      <c r="L23">
        <v>0</v>
      </c>
      <c r="M23">
        <v>0.05</v>
      </c>
      <c r="N23">
        <v>1E-3</v>
      </c>
      <c r="O23">
        <v>0.29699999999999999</v>
      </c>
      <c r="P23">
        <v>0.193</v>
      </c>
      <c r="Q23">
        <v>5</v>
      </c>
      <c r="R23">
        <v>11</v>
      </c>
      <c r="S23" s="8">
        <f t="shared" si="1"/>
        <v>2.3159999999999998</v>
      </c>
      <c r="U23" t="s">
        <v>60</v>
      </c>
      <c r="V23">
        <v>0</v>
      </c>
      <c r="W23">
        <v>0.05</v>
      </c>
      <c r="X23">
        <v>1E-3</v>
      </c>
      <c r="Y23">
        <v>0.29699999999999999</v>
      </c>
      <c r="Z23">
        <v>0.193</v>
      </c>
      <c r="AA23">
        <v>5</v>
      </c>
      <c r="AB23">
        <v>11</v>
      </c>
      <c r="AC23" s="8">
        <f t="shared" si="2"/>
        <v>2.1230000000000002</v>
      </c>
    </row>
    <row r="24" spans="1:29" x14ac:dyDescent="0.25">
      <c r="A24" t="s">
        <v>60</v>
      </c>
      <c r="B24">
        <v>0</v>
      </c>
      <c r="C24">
        <v>0.05</v>
      </c>
      <c r="D24">
        <v>1E-3</v>
      </c>
      <c r="E24">
        <v>0.27100000000000002</v>
      </c>
      <c r="F24">
        <v>0.21099999999999999</v>
      </c>
      <c r="G24">
        <v>9</v>
      </c>
      <c r="H24">
        <v>22</v>
      </c>
      <c r="I24" s="8">
        <f t="shared" si="0"/>
        <v>4.8529999999999998</v>
      </c>
      <c r="K24" t="s">
        <v>96</v>
      </c>
      <c r="L24">
        <v>0</v>
      </c>
      <c r="M24">
        <v>0.05</v>
      </c>
      <c r="N24">
        <v>-1.6E-2</v>
      </c>
      <c r="O24">
        <v>0.66800000000000004</v>
      </c>
      <c r="P24">
        <v>-2.4550000000000001</v>
      </c>
      <c r="Q24">
        <v>-28</v>
      </c>
      <c r="R24">
        <v>12</v>
      </c>
      <c r="S24" s="8">
        <f t="shared" si="1"/>
        <v>-29.46</v>
      </c>
      <c r="U24" t="s">
        <v>96</v>
      </c>
      <c r="V24">
        <v>0</v>
      </c>
      <c r="W24">
        <v>0.05</v>
      </c>
      <c r="X24">
        <v>-1.6E-2</v>
      </c>
      <c r="Y24">
        <v>0.66800000000000004</v>
      </c>
      <c r="Z24">
        <v>-2.4550000000000001</v>
      </c>
      <c r="AA24">
        <v>-28</v>
      </c>
      <c r="AB24">
        <v>12</v>
      </c>
      <c r="AC24" s="8">
        <f t="shared" si="2"/>
        <v>-27.005000000000003</v>
      </c>
    </row>
    <row r="25" spans="1:29" x14ac:dyDescent="0.25">
      <c r="A25" t="s">
        <v>96</v>
      </c>
      <c r="B25">
        <v>1</v>
      </c>
      <c r="C25">
        <v>0.05</v>
      </c>
      <c r="D25">
        <v>-0.01</v>
      </c>
      <c r="E25">
        <v>0.64600000000000002</v>
      </c>
      <c r="F25">
        <v>-1.53</v>
      </c>
      <c r="G25">
        <v>-124</v>
      </c>
      <c r="H25">
        <v>23</v>
      </c>
      <c r="I25" s="8">
        <f t="shared" si="0"/>
        <v>-35.19</v>
      </c>
      <c r="K25" t="s">
        <v>97</v>
      </c>
      <c r="L25">
        <v>0</v>
      </c>
      <c r="M25">
        <v>0.05</v>
      </c>
      <c r="N25">
        <v>0</v>
      </c>
      <c r="O25">
        <v>6.7000000000000004E-2</v>
      </c>
      <c r="P25">
        <v>-0.40400000000000003</v>
      </c>
      <c r="Q25">
        <v>-1</v>
      </c>
      <c r="R25">
        <v>11</v>
      </c>
      <c r="S25" s="8">
        <f t="shared" si="1"/>
        <v>-4.8480000000000008</v>
      </c>
      <c r="U25" t="s">
        <v>97</v>
      </c>
      <c r="V25">
        <v>0</v>
      </c>
      <c r="W25">
        <v>0.05</v>
      </c>
      <c r="X25">
        <v>0</v>
      </c>
      <c r="Y25">
        <v>6.7000000000000004E-2</v>
      </c>
      <c r="Z25">
        <v>-0.40400000000000003</v>
      </c>
      <c r="AA25">
        <v>-1</v>
      </c>
      <c r="AB25">
        <v>11</v>
      </c>
      <c r="AC25" s="8">
        <f t="shared" si="2"/>
        <v>-4.444</v>
      </c>
    </row>
    <row r="26" spans="1:29" x14ac:dyDescent="0.25">
      <c r="A26" t="s">
        <v>97</v>
      </c>
      <c r="B26">
        <v>0</v>
      </c>
      <c r="C26">
        <v>0.05</v>
      </c>
      <c r="D26">
        <v>-1E-3</v>
      </c>
      <c r="E26">
        <v>7.0000000000000007E-2</v>
      </c>
      <c r="F26">
        <v>-1.276</v>
      </c>
      <c r="G26">
        <v>-43</v>
      </c>
      <c r="H26">
        <v>22</v>
      </c>
      <c r="I26" s="8">
        <f t="shared" si="0"/>
        <v>-29.347999999999999</v>
      </c>
      <c r="K26" t="s">
        <v>109</v>
      </c>
      <c r="L26">
        <v>0</v>
      </c>
      <c r="M26">
        <v>0.05</v>
      </c>
      <c r="N26">
        <v>-4.7E-2</v>
      </c>
      <c r="O26">
        <v>0.94599999999999995</v>
      </c>
      <c r="P26">
        <v>-4.9379999999999997</v>
      </c>
      <c r="Q26">
        <v>-26</v>
      </c>
      <c r="R26">
        <v>12</v>
      </c>
      <c r="S26" s="8">
        <f t="shared" si="1"/>
        <v>-59.256</v>
      </c>
      <c r="U26" t="s">
        <v>109</v>
      </c>
      <c r="V26">
        <v>0</v>
      </c>
      <c r="W26">
        <v>0.05</v>
      </c>
      <c r="X26">
        <v>-4.7E-2</v>
      </c>
      <c r="Y26">
        <v>0.94599999999999995</v>
      </c>
      <c r="Z26">
        <v>-4.9379999999999997</v>
      </c>
      <c r="AA26">
        <v>-26</v>
      </c>
      <c r="AB26">
        <v>12</v>
      </c>
      <c r="AC26" s="8">
        <f t="shared" si="2"/>
        <v>-54.317999999999998</v>
      </c>
    </row>
    <row r="27" spans="1:29" x14ac:dyDescent="0.25">
      <c r="A27" t="s">
        <v>109</v>
      </c>
      <c r="B27">
        <v>1</v>
      </c>
      <c r="C27">
        <v>0.05</v>
      </c>
      <c r="D27">
        <v>-2.5999999999999999E-2</v>
      </c>
      <c r="E27">
        <v>0.88900000000000001</v>
      </c>
      <c r="F27">
        <v>-2.875</v>
      </c>
      <c r="G27">
        <v>-143</v>
      </c>
      <c r="H27">
        <v>23</v>
      </c>
      <c r="I27" s="8">
        <f t="shared" si="0"/>
        <v>-66.125</v>
      </c>
      <c r="K27" t="s">
        <v>110</v>
      </c>
      <c r="L27">
        <v>0</v>
      </c>
      <c r="M27">
        <v>0.05</v>
      </c>
      <c r="N27">
        <v>-1.2E-2</v>
      </c>
      <c r="O27">
        <v>0.48899999999999999</v>
      </c>
      <c r="P27">
        <v>-2.3969999999999998</v>
      </c>
      <c r="Q27">
        <v>-18</v>
      </c>
      <c r="R27">
        <v>12</v>
      </c>
      <c r="S27" s="8">
        <f t="shared" si="1"/>
        <v>-28.763999999999996</v>
      </c>
      <c r="U27" t="s">
        <v>110</v>
      </c>
      <c r="V27">
        <v>0</v>
      </c>
      <c r="W27">
        <v>0.05</v>
      </c>
      <c r="X27">
        <v>-1.2E-2</v>
      </c>
      <c r="Y27">
        <v>0.48899999999999999</v>
      </c>
      <c r="Z27">
        <v>-2.3969999999999998</v>
      </c>
      <c r="AA27">
        <v>-18</v>
      </c>
      <c r="AB27">
        <v>12</v>
      </c>
      <c r="AC27" s="8">
        <f t="shared" si="2"/>
        <v>-26.366999999999997</v>
      </c>
    </row>
    <row r="28" spans="1:29" x14ac:dyDescent="0.25">
      <c r="A28" t="s">
        <v>110</v>
      </c>
      <c r="B28">
        <v>1</v>
      </c>
      <c r="C28">
        <v>0.05</v>
      </c>
      <c r="D28">
        <v>-8.9999999999999993E-3</v>
      </c>
      <c r="E28">
        <v>0.46500000000000002</v>
      </c>
      <c r="F28">
        <v>-1.857</v>
      </c>
      <c r="G28">
        <v>-92</v>
      </c>
      <c r="H28">
        <v>23</v>
      </c>
      <c r="I28" s="8">
        <f t="shared" si="0"/>
        <v>-42.710999999999999</v>
      </c>
      <c r="K28" t="s">
        <v>26</v>
      </c>
      <c r="L28">
        <v>0</v>
      </c>
      <c r="M28">
        <v>0.05</v>
      </c>
      <c r="N28">
        <v>-0.02</v>
      </c>
      <c r="O28">
        <v>0.78200000000000003</v>
      </c>
      <c r="P28">
        <v>-2.504</v>
      </c>
      <c r="Q28">
        <v>-25</v>
      </c>
      <c r="R28">
        <v>12</v>
      </c>
      <c r="S28" s="8">
        <f t="shared" si="1"/>
        <v>-30.048000000000002</v>
      </c>
      <c r="U28" t="s">
        <v>26</v>
      </c>
      <c r="V28">
        <v>0</v>
      </c>
      <c r="W28">
        <v>0.05</v>
      </c>
      <c r="X28">
        <v>-0.02</v>
      </c>
      <c r="Y28">
        <v>0.78200000000000003</v>
      </c>
      <c r="Z28">
        <v>-2.504</v>
      </c>
      <c r="AA28">
        <v>-25</v>
      </c>
      <c r="AB28">
        <v>12</v>
      </c>
      <c r="AC28" s="8">
        <f t="shared" si="2"/>
        <v>-27.544</v>
      </c>
    </row>
    <row r="29" spans="1:29" x14ac:dyDescent="0.25">
      <c r="A29" t="s">
        <v>26</v>
      </c>
      <c r="B29">
        <v>1</v>
      </c>
      <c r="C29">
        <v>0.05</v>
      </c>
      <c r="D29">
        <v>-1.6E-2</v>
      </c>
      <c r="E29">
        <v>0.77800000000000002</v>
      </c>
      <c r="F29">
        <v>-2.0339999999999998</v>
      </c>
      <c r="G29">
        <v>-93</v>
      </c>
      <c r="H29">
        <v>20</v>
      </c>
      <c r="I29" s="8">
        <f t="shared" si="0"/>
        <v>-46.781999999999996</v>
      </c>
      <c r="K29" t="s">
        <v>27</v>
      </c>
      <c r="L29">
        <v>0</v>
      </c>
      <c r="M29">
        <v>0.05</v>
      </c>
      <c r="N29">
        <v>6.0000000000000001E-3</v>
      </c>
      <c r="O29">
        <v>9.9000000000000005E-2</v>
      </c>
      <c r="P29">
        <v>5.657</v>
      </c>
      <c r="Q29">
        <v>5</v>
      </c>
      <c r="R29">
        <v>9</v>
      </c>
      <c r="S29" s="8">
        <f t="shared" si="1"/>
        <v>67.884</v>
      </c>
      <c r="U29" t="s">
        <v>27</v>
      </c>
      <c r="V29">
        <v>0</v>
      </c>
      <c r="W29">
        <v>0.05</v>
      </c>
      <c r="X29">
        <v>6.0000000000000001E-3</v>
      </c>
      <c r="Y29">
        <v>9.9000000000000005E-2</v>
      </c>
      <c r="Z29">
        <v>5.657</v>
      </c>
      <c r="AA29">
        <v>5</v>
      </c>
      <c r="AB29">
        <v>9</v>
      </c>
      <c r="AC29" s="8">
        <f t="shared" si="2"/>
        <v>62.227000000000004</v>
      </c>
    </row>
    <row r="30" spans="1:29" x14ac:dyDescent="0.25">
      <c r="A30" t="s">
        <v>27</v>
      </c>
      <c r="B30">
        <v>0</v>
      </c>
      <c r="C30">
        <v>0.05</v>
      </c>
      <c r="D30">
        <v>-1E-3</v>
      </c>
      <c r="E30">
        <v>0.129</v>
      </c>
      <c r="F30">
        <v>-1.1240000000000001</v>
      </c>
      <c r="G30">
        <v>-39</v>
      </c>
      <c r="H30">
        <v>20</v>
      </c>
      <c r="I30" s="8">
        <f t="shared" si="0"/>
        <v>-25.852000000000004</v>
      </c>
      <c r="K30" t="s">
        <v>28</v>
      </c>
      <c r="L30">
        <v>0</v>
      </c>
      <c r="M30">
        <v>0.05</v>
      </c>
      <c r="N30">
        <v>0.01</v>
      </c>
      <c r="O30">
        <v>0.85399999999999998</v>
      </c>
      <c r="P30">
        <v>1.1240000000000001</v>
      </c>
      <c r="Q30">
        <v>2</v>
      </c>
      <c r="R30">
        <v>12</v>
      </c>
      <c r="S30" s="8">
        <f t="shared" si="1"/>
        <v>13.488000000000001</v>
      </c>
      <c r="U30" t="s">
        <v>28</v>
      </c>
      <c r="V30">
        <v>0</v>
      </c>
      <c r="W30">
        <v>0.05</v>
      </c>
      <c r="X30">
        <v>0.01</v>
      </c>
      <c r="Y30">
        <v>0.85399999999999998</v>
      </c>
      <c r="Z30">
        <v>1.1240000000000001</v>
      </c>
      <c r="AA30">
        <v>2</v>
      </c>
      <c r="AB30">
        <v>12</v>
      </c>
      <c r="AC30" s="8">
        <f t="shared" si="2"/>
        <v>12.364000000000001</v>
      </c>
    </row>
    <row r="31" spans="1:29" x14ac:dyDescent="0.25">
      <c r="A31" t="s">
        <v>28</v>
      </c>
      <c r="B31">
        <v>0</v>
      </c>
      <c r="C31">
        <v>0.05</v>
      </c>
      <c r="D31">
        <v>-4.0000000000000001E-3</v>
      </c>
      <c r="E31">
        <v>0.85499999999999998</v>
      </c>
      <c r="F31">
        <v>-0.42899999999999999</v>
      </c>
      <c r="G31">
        <v>-26</v>
      </c>
      <c r="H31">
        <v>23</v>
      </c>
      <c r="I31" s="8">
        <f t="shared" si="0"/>
        <v>-9.8669999999999991</v>
      </c>
      <c r="K31" t="s">
        <v>29</v>
      </c>
      <c r="L31">
        <v>1</v>
      </c>
      <c r="M31">
        <v>0.05</v>
      </c>
      <c r="N31">
        <v>-9.4E-2</v>
      </c>
      <c r="O31">
        <v>1.42</v>
      </c>
      <c r="P31">
        <v>-6.6349999999999998</v>
      </c>
      <c r="Q31">
        <v>-44</v>
      </c>
      <c r="R31">
        <v>12</v>
      </c>
      <c r="S31" s="8">
        <f t="shared" si="1"/>
        <v>-79.62</v>
      </c>
      <c r="U31" t="s">
        <v>29</v>
      </c>
      <c r="V31">
        <v>1</v>
      </c>
      <c r="W31">
        <v>0.05</v>
      </c>
      <c r="X31">
        <v>-9.4E-2</v>
      </c>
      <c r="Y31">
        <v>1.42</v>
      </c>
      <c r="Z31">
        <v>-6.6349999999999998</v>
      </c>
      <c r="AA31">
        <v>-44</v>
      </c>
      <c r="AB31">
        <v>12</v>
      </c>
      <c r="AC31" s="8">
        <f t="shared" si="2"/>
        <v>-72.984999999999999</v>
      </c>
    </row>
    <row r="32" spans="1:29" x14ac:dyDescent="0.25">
      <c r="A32" t="s">
        <v>29</v>
      </c>
      <c r="B32">
        <v>1</v>
      </c>
      <c r="C32">
        <v>0.05</v>
      </c>
      <c r="D32">
        <v>-4.1000000000000002E-2</v>
      </c>
      <c r="E32">
        <v>1.2070000000000001</v>
      </c>
      <c r="F32">
        <v>-3.3889999999999998</v>
      </c>
      <c r="G32">
        <v>-124</v>
      </c>
      <c r="H32">
        <v>23</v>
      </c>
      <c r="I32" s="8">
        <f t="shared" si="0"/>
        <v>-77.946999999999989</v>
      </c>
      <c r="K32" t="s">
        <v>30</v>
      </c>
      <c r="L32">
        <v>0</v>
      </c>
      <c r="M32">
        <v>0.05</v>
      </c>
      <c r="N32">
        <v>-5.0000000000000001E-3</v>
      </c>
      <c r="O32">
        <v>0.41399999999999998</v>
      </c>
      <c r="P32">
        <v>-1.1719999999999999</v>
      </c>
      <c r="Q32">
        <v>-8</v>
      </c>
      <c r="R32">
        <v>12</v>
      </c>
      <c r="S32" s="8">
        <f t="shared" si="1"/>
        <v>-14.064</v>
      </c>
      <c r="U32" t="s">
        <v>30</v>
      </c>
      <c r="V32">
        <v>0</v>
      </c>
      <c r="W32">
        <v>0.05</v>
      </c>
      <c r="X32">
        <v>-5.0000000000000001E-3</v>
      </c>
      <c r="Y32">
        <v>0.41399999999999998</v>
      </c>
      <c r="Z32">
        <v>-1.1719999999999999</v>
      </c>
      <c r="AA32">
        <v>-8</v>
      </c>
      <c r="AB32">
        <v>12</v>
      </c>
      <c r="AC32" s="8">
        <f t="shared" si="2"/>
        <v>-12.891999999999999</v>
      </c>
    </row>
    <row r="33" spans="1:29" x14ac:dyDescent="0.25">
      <c r="A33" t="s">
        <v>30</v>
      </c>
      <c r="B33">
        <v>0</v>
      </c>
      <c r="C33">
        <v>0.05</v>
      </c>
      <c r="D33">
        <v>-4.0000000000000001E-3</v>
      </c>
      <c r="E33">
        <v>0.46200000000000002</v>
      </c>
      <c r="F33">
        <v>-0.83199999999999996</v>
      </c>
      <c r="G33">
        <v>-36</v>
      </c>
      <c r="H33">
        <v>22</v>
      </c>
      <c r="I33" s="8">
        <f t="shared" si="0"/>
        <v>-19.135999999999999</v>
      </c>
      <c r="K33" t="s">
        <v>111</v>
      </c>
      <c r="L33">
        <v>1</v>
      </c>
      <c r="M33">
        <v>0.05</v>
      </c>
      <c r="N33">
        <v>-1.2E-2</v>
      </c>
      <c r="O33">
        <v>0.51</v>
      </c>
      <c r="P33">
        <v>-2.3530000000000002</v>
      </c>
      <c r="Q33">
        <v>-36</v>
      </c>
      <c r="R33">
        <v>12</v>
      </c>
      <c r="S33" s="8">
        <f t="shared" si="1"/>
        <v>-28.236000000000004</v>
      </c>
      <c r="U33" t="s">
        <v>111</v>
      </c>
      <c r="V33">
        <v>1</v>
      </c>
      <c r="W33">
        <v>0.05</v>
      </c>
      <c r="X33">
        <v>-1.2E-2</v>
      </c>
      <c r="Y33">
        <v>0.51</v>
      </c>
      <c r="Z33">
        <v>-2.3530000000000002</v>
      </c>
      <c r="AA33">
        <v>-36</v>
      </c>
      <c r="AB33">
        <v>12</v>
      </c>
      <c r="AC33" s="8">
        <f t="shared" si="2"/>
        <v>-25.883000000000003</v>
      </c>
    </row>
    <row r="34" spans="1:29" x14ac:dyDescent="0.25">
      <c r="A34" t="s">
        <v>111</v>
      </c>
      <c r="B34">
        <v>1</v>
      </c>
      <c r="C34">
        <v>0.05</v>
      </c>
      <c r="D34">
        <v>-7.0000000000000001E-3</v>
      </c>
      <c r="E34">
        <v>0.47099999999999997</v>
      </c>
      <c r="F34">
        <v>-1.5089999999999999</v>
      </c>
      <c r="G34">
        <v>-118</v>
      </c>
      <c r="H34">
        <v>23</v>
      </c>
      <c r="I34" s="8">
        <f t="shared" si="0"/>
        <v>-34.707000000000001</v>
      </c>
      <c r="K34" t="s">
        <v>34</v>
      </c>
      <c r="L34">
        <v>0</v>
      </c>
      <c r="M34">
        <v>0.05</v>
      </c>
      <c r="N34">
        <v>2E-3</v>
      </c>
      <c r="O34">
        <v>0.14099999999999999</v>
      </c>
      <c r="P34">
        <v>1.4179999999999999</v>
      </c>
      <c r="Q34">
        <v>20</v>
      </c>
      <c r="R34">
        <v>12</v>
      </c>
      <c r="S34" s="8">
        <f t="shared" si="1"/>
        <v>17.015999999999998</v>
      </c>
      <c r="U34" t="s">
        <v>34</v>
      </c>
      <c r="V34">
        <v>0</v>
      </c>
      <c r="W34">
        <v>0.05</v>
      </c>
      <c r="X34">
        <v>2E-3</v>
      </c>
      <c r="Y34">
        <v>0.14099999999999999</v>
      </c>
      <c r="Z34">
        <v>1.4179999999999999</v>
      </c>
      <c r="AA34">
        <v>20</v>
      </c>
      <c r="AB34">
        <v>12</v>
      </c>
      <c r="AC34" s="8">
        <f t="shared" si="2"/>
        <v>15.597999999999999</v>
      </c>
    </row>
    <row r="35" spans="1:29" x14ac:dyDescent="0.25">
      <c r="A35" t="s">
        <v>34</v>
      </c>
      <c r="B35">
        <v>0</v>
      </c>
      <c r="C35">
        <v>0.05</v>
      </c>
      <c r="D35">
        <v>0</v>
      </c>
      <c r="E35">
        <v>0.14799999999999999</v>
      </c>
      <c r="F35">
        <v>-0.16800000000000001</v>
      </c>
      <c r="G35">
        <v>-15</v>
      </c>
      <c r="H35">
        <v>23</v>
      </c>
      <c r="I35" s="8">
        <f t="shared" si="0"/>
        <v>-3.8640000000000003</v>
      </c>
      <c r="K35" t="s">
        <v>35</v>
      </c>
      <c r="L35">
        <v>0</v>
      </c>
      <c r="M35">
        <v>0.05</v>
      </c>
      <c r="N35">
        <v>1E-3</v>
      </c>
      <c r="O35">
        <v>7.8E-2</v>
      </c>
      <c r="P35">
        <v>0.91400000000000003</v>
      </c>
      <c r="Q35">
        <v>5</v>
      </c>
      <c r="R35">
        <v>12</v>
      </c>
      <c r="S35" s="8">
        <f t="shared" si="1"/>
        <v>10.968</v>
      </c>
      <c r="U35" t="s">
        <v>35</v>
      </c>
      <c r="V35">
        <v>0</v>
      </c>
      <c r="W35">
        <v>0.05</v>
      </c>
      <c r="X35">
        <v>1E-3</v>
      </c>
      <c r="Y35">
        <v>7.8E-2</v>
      </c>
      <c r="Z35">
        <v>0.91400000000000003</v>
      </c>
      <c r="AA35">
        <v>5</v>
      </c>
      <c r="AB35">
        <v>12</v>
      </c>
      <c r="AC35" s="8">
        <f t="shared" si="2"/>
        <v>10.054</v>
      </c>
    </row>
    <row r="36" spans="1:29" x14ac:dyDescent="0.25">
      <c r="A36" t="s">
        <v>35</v>
      </c>
      <c r="B36">
        <v>1</v>
      </c>
      <c r="C36">
        <v>0.05</v>
      </c>
      <c r="D36">
        <v>1E-3</v>
      </c>
      <c r="E36">
        <v>8.3000000000000004E-2</v>
      </c>
      <c r="F36">
        <v>1.8069999999999999</v>
      </c>
      <c r="G36">
        <v>77</v>
      </c>
      <c r="H36">
        <v>23</v>
      </c>
      <c r="I36" s="8">
        <f t="shared" si="0"/>
        <v>41.561</v>
      </c>
      <c r="K36" t="s">
        <v>37</v>
      </c>
      <c r="L36">
        <v>0</v>
      </c>
      <c r="M36">
        <v>0.05</v>
      </c>
      <c r="N36">
        <v>-1.2E-2</v>
      </c>
      <c r="O36">
        <v>0.79900000000000004</v>
      </c>
      <c r="P36">
        <v>-1.502</v>
      </c>
      <c r="Q36">
        <v>-26</v>
      </c>
      <c r="R36">
        <v>12</v>
      </c>
      <c r="S36" s="8">
        <f t="shared" si="1"/>
        <v>-18.024000000000001</v>
      </c>
      <c r="U36" t="s">
        <v>37</v>
      </c>
      <c r="V36">
        <v>0</v>
      </c>
      <c r="W36">
        <v>0.05</v>
      </c>
      <c r="X36">
        <v>-1.2E-2</v>
      </c>
      <c r="Y36">
        <v>0.79900000000000004</v>
      </c>
      <c r="Z36">
        <v>-1.502</v>
      </c>
      <c r="AA36">
        <v>-26</v>
      </c>
      <c r="AB36">
        <v>12</v>
      </c>
      <c r="AC36" s="8">
        <f t="shared" si="2"/>
        <v>-16.521999999999998</v>
      </c>
    </row>
    <row r="37" spans="1:29" x14ac:dyDescent="0.25">
      <c r="A37" t="s">
        <v>37</v>
      </c>
      <c r="B37">
        <v>1</v>
      </c>
      <c r="C37">
        <v>0.05</v>
      </c>
      <c r="D37">
        <v>-1.0999999999999999E-2</v>
      </c>
      <c r="E37">
        <v>0.80100000000000005</v>
      </c>
      <c r="F37">
        <v>-1.3420000000000001</v>
      </c>
      <c r="G37">
        <v>-109</v>
      </c>
      <c r="H37">
        <v>23</v>
      </c>
      <c r="I37" s="8">
        <f t="shared" si="0"/>
        <v>-30.866000000000003</v>
      </c>
      <c r="K37" t="s">
        <v>38</v>
      </c>
      <c r="L37">
        <v>1</v>
      </c>
      <c r="M37">
        <v>0.05</v>
      </c>
      <c r="N37">
        <v>-6.6000000000000003E-2</v>
      </c>
      <c r="O37">
        <v>1.196</v>
      </c>
      <c r="P37">
        <v>-5.5039999999999996</v>
      </c>
      <c r="Q37">
        <v>-37</v>
      </c>
      <c r="R37">
        <v>11</v>
      </c>
      <c r="S37" s="8">
        <f t="shared" si="1"/>
        <v>-66.048000000000002</v>
      </c>
      <c r="U37" t="s">
        <v>38</v>
      </c>
      <c r="V37">
        <v>1</v>
      </c>
      <c r="W37">
        <v>0.05</v>
      </c>
      <c r="X37">
        <v>-6.6000000000000003E-2</v>
      </c>
      <c r="Y37">
        <v>1.196</v>
      </c>
      <c r="Z37">
        <v>-5.5039999999999996</v>
      </c>
      <c r="AA37">
        <v>-37</v>
      </c>
      <c r="AB37">
        <v>11</v>
      </c>
      <c r="AC37" s="8">
        <f t="shared" si="2"/>
        <v>-60.543999999999997</v>
      </c>
    </row>
    <row r="38" spans="1:29" x14ac:dyDescent="0.25">
      <c r="A38" t="s">
        <v>38</v>
      </c>
      <c r="B38">
        <v>1</v>
      </c>
      <c r="C38">
        <v>0.05</v>
      </c>
      <c r="D38">
        <v>-0.03</v>
      </c>
      <c r="E38">
        <v>1.014</v>
      </c>
      <c r="F38">
        <v>-2.9910000000000001</v>
      </c>
      <c r="G38">
        <v>-134</v>
      </c>
      <c r="H38">
        <v>22</v>
      </c>
      <c r="I38" s="8">
        <f t="shared" si="0"/>
        <v>-68.793000000000006</v>
      </c>
      <c r="K38" t="s">
        <v>39</v>
      </c>
      <c r="L38">
        <v>1</v>
      </c>
      <c r="M38">
        <v>0.05</v>
      </c>
      <c r="N38">
        <v>-4.8000000000000001E-2</v>
      </c>
      <c r="O38">
        <v>1.145</v>
      </c>
      <c r="P38">
        <v>-4.1920000000000002</v>
      </c>
      <c r="Q38">
        <v>-42</v>
      </c>
      <c r="R38">
        <v>12</v>
      </c>
      <c r="S38" s="8">
        <f t="shared" si="1"/>
        <v>-50.304000000000002</v>
      </c>
      <c r="U38" t="s">
        <v>39</v>
      </c>
      <c r="V38">
        <v>1</v>
      </c>
      <c r="W38">
        <v>0.05</v>
      </c>
      <c r="X38">
        <v>-4.8000000000000001E-2</v>
      </c>
      <c r="Y38">
        <v>1.145</v>
      </c>
      <c r="Z38">
        <v>-4.1920000000000002</v>
      </c>
      <c r="AA38">
        <v>-42</v>
      </c>
      <c r="AB38">
        <v>12</v>
      </c>
      <c r="AC38" s="8">
        <f t="shared" si="2"/>
        <v>-46.112000000000002</v>
      </c>
    </row>
    <row r="39" spans="1:29" x14ac:dyDescent="0.25">
      <c r="A39" t="s">
        <v>39</v>
      </c>
      <c r="B39">
        <v>1</v>
      </c>
      <c r="C39">
        <v>0.05</v>
      </c>
      <c r="D39">
        <v>-1.7999999999999999E-2</v>
      </c>
      <c r="E39">
        <v>0.96499999999999997</v>
      </c>
      <c r="F39">
        <v>-1.865</v>
      </c>
      <c r="G39">
        <v>-75</v>
      </c>
      <c r="H39">
        <v>22</v>
      </c>
      <c r="I39" s="8">
        <f t="shared" si="0"/>
        <v>-42.895000000000003</v>
      </c>
      <c r="K39" t="s">
        <v>68</v>
      </c>
      <c r="L39">
        <v>1</v>
      </c>
      <c r="M39">
        <v>0.05</v>
      </c>
      <c r="N39">
        <v>1.2E-2</v>
      </c>
      <c r="O39">
        <v>5.6000000000000001E-2</v>
      </c>
      <c r="P39">
        <v>21.428999999999998</v>
      </c>
      <c r="Q39">
        <v>32</v>
      </c>
      <c r="R39">
        <v>12</v>
      </c>
      <c r="S39" s="8">
        <f t="shared" si="1"/>
        <v>257.14799999999997</v>
      </c>
      <c r="U39" t="s">
        <v>68</v>
      </c>
      <c r="V39">
        <v>1</v>
      </c>
      <c r="W39">
        <v>0.05</v>
      </c>
      <c r="X39">
        <v>1.2E-2</v>
      </c>
      <c r="Y39">
        <v>5.6000000000000001E-2</v>
      </c>
      <c r="Z39">
        <v>21.428999999999998</v>
      </c>
      <c r="AA39">
        <v>32</v>
      </c>
      <c r="AB39">
        <v>12</v>
      </c>
      <c r="AC39" s="8">
        <f t="shared" si="2"/>
        <v>235.71899999999999</v>
      </c>
    </row>
    <row r="40" spans="1:29" x14ac:dyDescent="0.25">
      <c r="A40" t="s">
        <v>68</v>
      </c>
      <c r="B40">
        <v>1</v>
      </c>
      <c r="C40">
        <v>0.05</v>
      </c>
      <c r="D40">
        <v>3.0000000000000001E-3</v>
      </c>
      <c r="E40">
        <v>8.3000000000000004E-2</v>
      </c>
      <c r="F40">
        <v>3.6139999999999999</v>
      </c>
      <c r="G40">
        <v>66</v>
      </c>
      <c r="H40">
        <v>21</v>
      </c>
      <c r="I40" s="8">
        <f t="shared" si="0"/>
        <v>83.122</v>
      </c>
      <c r="K40" t="s">
        <v>112</v>
      </c>
      <c r="L40">
        <v>0</v>
      </c>
      <c r="M40">
        <v>0.05</v>
      </c>
      <c r="N40">
        <v>-1E-3</v>
      </c>
      <c r="O40">
        <v>0.245</v>
      </c>
      <c r="P40">
        <v>-0.20399999999999999</v>
      </c>
      <c r="Q40">
        <v>-3</v>
      </c>
      <c r="R40">
        <v>12</v>
      </c>
      <c r="S40" s="8">
        <f t="shared" si="1"/>
        <v>-2.448</v>
      </c>
      <c r="U40" t="s">
        <v>112</v>
      </c>
      <c r="V40">
        <v>0</v>
      </c>
      <c r="W40">
        <v>0.05</v>
      </c>
      <c r="X40">
        <v>-1E-3</v>
      </c>
      <c r="Y40">
        <v>0.245</v>
      </c>
      <c r="Z40">
        <v>-0.20399999999999999</v>
      </c>
      <c r="AA40">
        <v>-3</v>
      </c>
      <c r="AB40">
        <v>12</v>
      </c>
      <c r="AC40" s="8">
        <f t="shared" si="2"/>
        <v>-2.2439999999999998</v>
      </c>
    </row>
    <row r="41" spans="1:29" x14ac:dyDescent="0.25">
      <c r="A41" t="s">
        <v>112</v>
      </c>
      <c r="B41">
        <v>0</v>
      </c>
      <c r="C41">
        <v>0.05</v>
      </c>
      <c r="D41">
        <v>7.0000000000000001E-3</v>
      </c>
      <c r="E41">
        <v>0.20899999999999999</v>
      </c>
      <c r="F41">
        <v>3.3490000000000002</v>
      </c>
      <c r="G41">
        <v>59</v>
      </c>
      <c r="H41">
        <v>23</v>
      </c>
      <c r="I41" s="8">
        <f t="shared" si="0"/>
        <v>77.027000000000001</v>
      </c>
      <c r="K41" t="s">
        <v>40</v>
      </c>
      <c r="L41">
        <v>1</v>
      </c>
      <c r="M41">
        <v>0.05</v>
      </c>
      <c r="N41">
        <v>-1.4999999999999999E-2</v>
      </c>
      <c r="O41">
        <v>0.61699999999999999</v>
      </c>
      <c r="P41">
        <v>-2.431</v>
      </c>
      <c r="Q41">
        <v>-32</v>
      </c>
      <c r="R41">
        <v>12</v>
      </c>
      <c r="S41" s="8">
        <f t="shared" si="1"/>
        <v>-29.172000000000001</v>
      </c>
      <c r="U41" t="s">
        <v>40</v>
      </c>
      <c r="V41">
        <v>1</v>
      </c>
      <c r="W41">
        <v>0.05</v>
      </c>
      <c r="X41">
        <v>-1.4999999999999999E-2</v>
      </c>
      <c r="Y41">
        <v>0.61699999999999999</v>
      </c>
      <c r="Z41">
        <v>-2.431</v>
      </c>
      <c r="AA41">
        <v>-32</v>
      </c>
      <c r="AB41">
        <v>12</v>
      </c>
      <c r="AC41" s="8">
        <f t="shared" si="2"/>
        <v>-26.741</v>
      </c>
    </row>
    <row r="42" spans="1:29" x14ac:dyDescent="0.25">
      <c r="A42" t="s">
        <v>40</v>
      </c>
      <c r="B42">
        <v>0</v>
      </c>
      <c r="C42">
        <v>0.05</v>
      </c>
      <c r="D42">
        <v>-5.0000000000000001E-3</v>
      </c>
      <c r="E42">
        <v>0.55000000000000004</v>
      </c>
      <c r="F42">
        <v>-0.97</v>
      </c>
      <c r="G42">
        <v>-47</v>
      </c>
      <c r="H42">
        <v>23</v>
      </c>
      <c r="I42" s="8">
        <f t="shared" si="0"/>
        <v>-22.31</v>
      </c>
      <c r="K42" t="s">
        <v>42</v>
      </c>
      <c r="L42">
        <v>1</v>
      </c>
      <c r="M42">
        <v>0.05</v>
      </c>
      <c r="N42">
        <v>-3.1E-2</v>
      </c>
      <c r="O42">
        <v>0.86799999999999999</v>
      </c>
      <c r="P42">
        <v>-3.6110000000000002</v>
      </c>
      <c r="Q42">
        <v>-44</v>
      </c>
      <c r="R42">
        <v>12</v>
      </c>
      <c r="S42" s="8">
        <f t="shared" si="1"/>
        <v>-43.332000000000001</v>
      </c>
      <c r="U42" t="s">
        <v>42</v>
      </c>
      <c r="V42">
        <v>1</v>
      </c>
      <c r="W42">
        <v>0.05</v>
      </c>
      <c r="X42">
        <v>-3.1E-2</v>
      </c>
      <c r="Y42">
        <v>0.86799999999999999</v>
      </c>
      <c r="Z42">
        <v>-3.6110000000000002</v>
      </c>
      <c r="AA42">
        <v>-44</v>
      </c>
      <c r="AB42">
        <v>12</v>
      </c>
      <c r="AC42" s="8">
        <f t="shared" si="2"/>
        <v>-39.721000000000004</v>
      </c>
    </row>
    <row r="43" spans="1:29" x14ac:dyDescent="0.25">
      <c r="A43" t="s">
        <v>42</v>
      </c>
      <c r="B43">
        <v>1</v>
      </c>
      <c r="C43">
        <v>0.05</v>
      </c>
      <c r="D43">
        <v>-1.4999999999999999E-2</v>
      </c>
      <c r="E43">
        <v>0.78600000000000003</v>
      </c>
      <c r="F43">
        <v>-1.8819999999999999</v>
      </c>
      <c r="G43">
        <v>-139</v>
      </c>
      <c r="H43">
        <v>23</v>
      </c>
      <c r="I43" s="8">
        <f t="shared" si="0"/>
        <v>-43.285999999999994</v>
      </c>
      <c r="K43" t="s">
        <v>7</v>
      </c>
      <c r="L43">
        <v>0</v>
      </c>
      <c r="M43">
        <v>0.05</v>
      </c>
      <c r="N43">
        <v>-2.3E-2</v>
      </c>
      <c r="O43">
        <v>0.83199999999999996</v>
      </c>
      <c r="P43">
        <v>-2.7639999999999998</v>
      </c>
      <c r="Q43">
        <v>-16</v>
      </c>
      <c r="R43">
        <v>12</v>
      </c>
      <c r="S43" s="8">
        <f t="shared" si="1"/>
        <v>-33.167999999999999</v>
      </c>
      <c r="U43" t="s">
        <v>7</v>
      </c>
      <c r="V43">
        <v>0</v>
      </c>
      <c r="W43">
        <v>0.05</v>
      </c>
      <c r="X43">
        <v>-2.3E-2</v>
      </c>
      <c r="Y43">
        <v>0.83199999999999996</v>
      </c>
      <c r="Z43">
        <v>-2.7639999999999998</v>
      </c>
      <c r="AA43">
        <v>-16</v>
      </c>
      <c r="AB43">
        <v>12</v>
      </c>
      <c r="AC43" s="8">
        <f t="shared" si="2"/>
        <v>-30.403999999999996</v>
      </c>
    </row>
    <row r="44" spans="1:29" x14ac:dyDescent="0.25">
      <c r="I44" s="8"/>
      <c r="K44" t="s">
        <v>113</v>
      </c>
      <c r="L44">
        <v>0</v>
      </c>
      <c r="M44">
        <v>0.05</v>
      </c>
      <c r="N44">
        <v>0</v>
      </c>
      <c r="O44">
        <v>0.54200000000000004</v>
      </c>
      <c r="P44">
        <v>0</v>
      </c>
      <c r="Q44">
        <v>-1</v>
      </c>
      <c r="R44">
        <v>12</v>
      </c>
      <c r="S44" s="8">
        <f t="shared" si="1"/>
        <v>0</v>
      </c>
      <c r="U44" t="s">
        <v>113</v>
      </c>
      <c r="V44">
        <v>0</v>
      </c>
      <c r="W44">
        <v>0.05</v>
      </c>
      <c r="X44">
        <v>0</v>
      </c>
      <c r="Y44">
        <v>0.54200000000000004</v>
      </c>
      <c r="Z44">
        <v>0</v>
      </c>
      <c r="AA44">
        <v>-1</v>
      </c>
      <c r="AB44">
        <v>12</v>
      </c>
      <c r="AC44" s="8">
        <f t="shared" si="2"/>
        <v>0</v>
      </c>
    </row>
    <row r="45" spans="1:29" x14ac:dyDescent="0.25">
      <c r="I45" s="8"/>
      <c r="K45" t="s">
        <v>137</v>
      </c>
      <c r="L45">
        <v>0</v>
      </c>
      <c r="M45">
        <v>0.05</v>
      </c>
      <c r="N45">
        <v>-8.9999999999999993E-3</v>
      </c>
      <c r="O45">
        <v>0.90100000000000002</v>
      </c>
      <c r="P45">
        <v>-1.054</v>
      </c>
      <c r="Q45">
        <v>-3</v>
      </c>
      <c r="R45">
        <v>11</v>
      </c>
      <c r="S45" s="8">
        <f t="shared" si="1"/>
        <v>-12.648</v>
      </c>
      <c r="U45" t="s">
        <v>137</v>
      </c>
      <c r="V45">
        <v>0</v>
      </c>
      <c r="W45">
        <v>0.05</v>
      </c>
      <c r="X45">
        <v>-8.9999999999999993E-3</v>
      </c>
      <c r="Y45">
        <v>0.90100000000000002</v>
      </c>
      <c r="Z45">
        <v>-1.054</v>
      </c>
      <c r="AA45">
        <v>-3</v>
      </c>
      <c r="AB45">
        <v>11</v>
      </c>
      <c r="AC45" s="8">
        <f t="shared" si="2"/>
        <v>-11.594000000000001</v>
      </c>
    </row>
    <row r="46" spans="1:29" x14ac:dyDescent="0.25">
      <c r="K46" t="s">
        <v>114</v>
      </c>
      <c r="L46">
        <v>0</v>
      </c>
      <c r="M46">
        <v>0.05</v>
      </c>
      <c r="N46">
        <v>-8.0000000000000002E-3</v>
      </c>
      <c r="O46">
        <v>0.23899999999999999</v>
      </c>
      <c r="P46">
        <v>-3.222</v>
      </c>
      <c r="Q46">
        <v>-15</v>
      </c>
      <c r="R46">
        <v>11</v>
      </c>
      <c r="S46" s="8">
        <f t="shared" si="1"/>
        <v>-38.664000000000001</v>
      </c>
      <c r="U46" t="s">
        <v>114</v>
      </c>
      <c r="V46">
        <v>0</v>
      </c>
      <c r="W46">
        <v>0.05</v>
      </c>
      <c r="X46">
        <v>-8.0000000000000002E-3</v>
      </c>
      <c r="Y46">
        <v>0.23899999999999999</v>
      </c>
      <c r="Z46">
        <v>-3.222</v>
      </c>
      <c r="AA46">
        <v>-15</v>
      </c>
      <c r="AB46">
        <v>11</v>
      </c>
      <c r="AC46" s="8">
        <f t="shared" si="2"/>
        <v>-35.442</v>
      </c>
    </row>
    <row r="47" spans="1:29" x14ac:dyDescent="0.25">
      <c r="K47" t="s">
        <v>44</v>
      </c>
      <c r="L47">
        <v>0</v>
      </c>
      <c r="M47">
        <v>0.05</v>
      </c>
      <c r="N47">
        <v>-1.4E-2</v>
      </c>
      <c r="O47">
        <v>0.51400000000000001</v>
      </c>
      <c r="P47">
        <v>-2.7240000000000002</v>
      </c>
      <c r="Q47">
        <v>-9</v>
      </c>
      <c r="R47">
        <v>11</v>
      </c>
      <c r="S47" s="8">
        <f t="shared" si="1"/>
        <v>-32.688000000000002</v>
      </c>
      <c r="U47" t="s">
        <v>44</v>
      </c>
      <c r="V47">
        <v>0</v>
      </c>
      <c r="W47">
        <v>0.05</v>
      </c>
      <c r="X47">
        <v>-1.4E-2</v>
      </c>
      <c r="Y47">
        <v>0.51400000000000001</v>
      </c>
      <c r="Z47">
        <v>-2.7240000000000002</v>
      </c>
      <c r="AA47">
        <v>-9</v>
      </c>
      <c r="AB47">
        <v>11</v>
      </c>
      <c r="AC47" s="8">
        <f t="shared" si="2"/>
        <v>-29.964000000000002</v>
      </c>
    </row>
    <row r="48" spans="1:29" x14ac:dyDescent="0.25">
      <c r="K48" t="s">
        <v>45</v>
      </c>
      <c r="L48">
        <v>0</v>
      </c>
      <c r="M48">
        <v>0.05</v>
      </c>
      <c r="N48">
        <v>2.1000000000000001E-2</v>
      </c>
      <c r="O48">
        <v>0.69399999999999995</v>
      </c>
      <c r="P48">
        <v>3.0819999999999999</v>
      </c>
      <c r="Q48">
        <v>11</v>
      </c>
      <c r="R48">
        <v>11</v>
      </c>
      <c r="S48" s="8">
        <f t="shared" si="1"/>
        <v>36.983999999999995</v>
      </c>
      <c r="U48" t="s">
        <v>45</v>
      </c>
      <c r="V48">
        <v>0</v>
      </c>
      <c r="W48">
        <v>0.05</v>
      </c>
      <c r="X48">
        <v>2.1000000000000001E-2</v>
      </c>
      <c r="Y48">
        <v>0.69399999999999995</v>
      </c>
      <c r="Z48">
        <v>3.0819999999999999</v>
      </c>
      <c r="AA48">
        <v>11</v>
      </c>
      <c r="AB48">
        <v>11</v>
      </c>
      <c r="AC48" s="8">
        <f t="shared" si="2"/>
        <v>33.902000000000001</v>
      </c>
    </row>
    <row r="49" spans="11:29" x14ac:dyDescent="0.25">
      <c r="K49" t="s">
        <v>22</v>
      </c>
      <c r="L49">
        <v>1</v>
      </c>
      <c r="M49">
        <v>0.05</v>
      </c>
      <c r="N49">
        <v>-2.3E-2</v>
      </c>
      <c r="O49">
        <v>0.51700000000000002</v>
      </c>
      <c r="P49">
        <v>-4.4669999999999996</v>
      </c>
      <c r="Q49">
        <v>-44</v>
      </c>
      <c r="R49">
        <v>12</v>
      </c>
      <c r="S49" s="8">
        <f t="shared" si="1"/>
        <v>-53.603999999999999</v>
      </c>
      <c r="U49" t="s">
        <v>22</v>
      </c>
      <c r="V49">
        <v>1</v>
      </c>
      <c r="W49">
        <v>0.05</v>
      </c>
      <c r="X49">
        <v>-2.3E-2</v>
      </c>
      <c r="Y49">
        <v>0.51700000000000002</v>
      </c>
      <c r="Z49">
        <v>-4.4669999999999996</v>
      </c>
      <c r="AA49">
        <v>-44</v>
      </c>
      <c r="AB49">
        <v>12</v>
      </c>
      <c r="AC49" s="8">
        <f t="shared" si="2"/>
        <v>-49.136999999999993</v>
      </c>
    </row>
    <row r="50" spans="11:29" x14ac:dyDescent="0.25">
      <c r="K50" t="s">
        <v>93</v>
      </c>
      <c r="L50">
        <v>1</v>
      </c>
      <c r="M50">
        <v>0.05</v>
      </c>
      <c r="N50">
        <v>-4.2000000000000003E-2</v>
      </c>
      <c r="O50">
        <v>0.85199999999999998</v>
      </c>
      <c r="P50">
        <v>-4.8940000000000001</v>
      </c>
      <c r="Q50">
        <v>-34</v>
      </c>
      <c r="R50">
        <v>12</v>
      </c>
      <c r="S50" s="8">
        <f t="shared" si="1"/>
        <v>-58.728000000000002</v>
      </c>
      <c r="U50" t="s">
        <v>93</v>
      </c>
      <c r="V50">
        <v>1</v>
      </c>
      <c r="W50">
        <v>0.05</v>
      </c>
      <c r="X50">
        <v>-4.2000000000000003E-2</v>
      </c>
      <c r="Y50">
        <v>0.85199999999999998</v>
      </c>
      <c r="Z50">
        <v>-4.8940000000000001</v>
      </c>
      <c r="AA50">
        <v>-34</v>
      </c>
      <c r="AB50">
        <v>12</v>
      </c>
      <c r="AC50" s="8">
        <f t="shared" si="2"/>
        <v>-53.834000000000003</v>
      </c>
    </row>
    <row r="51" spans="11:29" x14ac:dyDescent="0.25">
      <c r="K51" t="s">
        <v>170</v>
      </c>
      <c r="L51">
        <v>1</v>
      </c>
      <c r="M51">
        <v>0.05</v>
      </c>
      <c r="N51">
        <v>-5.6000000000000001E-2</v>
      </c>
      <c r="O51">
        <v>0.90300000000000002</v>
      </c>
      <c r="P51">
        <v>-6.2169999999999996</v>
      </c>
      <c r="Q51">
        <v>-46</v>
      </c>
      <c r="R51">
        <v>12</v>
      </c>
      <c r="S51" s="8">
        <f t="shared" si="1"/>
        <v>-74.603999999999999</v>
      </c>
      <c r="U51" t="s">
        <v>170</v>
      </c>
      <c r="V51">
        <v>1</v>
      </c>
      <c r="W51">
        <v>0.05</v>
      </c>
      <c r="X51">
        <v>-5.6000000000000001E-2</v>
      </c>
      <c r="Y51">
        <v>0.90300000000000002</v>
      </c>
      <c r="Z51">
        <v>-6.2169999999999996</v>
      </c>
      <c r="AA51">
        <v>-46</v>
      </c>
      <c r="AB51">
        <v>12</v>
      </c>
      <c r="AC51" s="8">
        <f t="shared" si="2"/>
        <v>-68.387</v>
      </c>
    </row>
    <row r="52" spans="11:29" x14ac:dyDescent="0.25">
      <c r="K52" t="s">
        <v>95</v>
      </c>
      <c r="L52">
        <v>1</v>
      </c>
      <c r="M52">
        <v>0.05</v>
      </c>
      <c r="N52">
        <v>-8.3000000000000004E-2</v>
      </c>
      <c r="O52">
        <v>1.012</v>
      </c>
      <c r="P52">
        <v>-8.202</v>
      </c>
      <c r="Q52">
        <v>-22</v>
      </c>
      <c r="R52">
        <v>9</v>
      </c>
      <c r="S52" s="8">
        <f t="shared" si="1"/>
        <v>-98.424000000000007</v>
      </c>
      <c r="U52" t="s">
        <v>95</v>
      </c>
      <c r="V52">
        <v>1</v>
      </c>
      <c r="W52">
        <v>0.05</v>
      </c>
      <c r="X52">
        <v>-8.3000000000000004E-2</v>
      </c>
      <c r="Y52">
        <v>1.012</v>
      </c>
      <c r="Z52">
        <v>-8.202</v>
      </c>
      <c r="AA52">
        <v>-22</v>
      </c>
      <c r="AB52">
        <v>9</v>
      </c>
      <c r="AC52" s="8">
        <f t="shared" si="2"/>
        <v>-90.221999999999994</v>
      </c>
    </row>
    <row r="53" spans="11:29" x14ac:dyDescent="0.25">
      <c r="K53" t="s">
        <v>115</v>
      </c>
      <c r="L53">
        <v>0</v>
      </c>
      <c r="M53">
        <v>0.05</v>
      </c>
      <c r="N53">
        <v>-2E-3</v>
      </c>
      <c r="O53">
        <v>0.41099999999999998</v>
      </c>
      <c r="P53">
        <v>-0.45900000000000002</v>
      </c>
      <c r="Q53">
        <v>-9</v>
      </c>
      <c r="R53">
        <v>11</v>
      </c>
      <c r="S53" s="8">
        <f t="shared" si="1"/>
        <v>-5.508</v>
      </c>
      <c r="U53" t="s">
        <v>115</v>
      </c>
      <c r="V53">
        <v>0</v>
      </c>
      <c r="W53">
        <v>0.05</v>
      </c>
      <c r="X53">
        <v>-2E-3</v>
      </c>
      <c r="Y53">
        <v>0.41099999999999998</v>
      </c>
      <c r="Z53">
        <v>-0.45900000000000002</v>
      </c>
      <c r="AA53">
        <v>-9</v>
      </c>
      <c r="AB53">
        <v>11</v>
      </c>
      <c r="AC53" s="8">
        <f t="shared" si="2"/>
        <v>-5.0490000000000004</v>
      </c>
    </row>
    <row r="54" spans="11:29" x14ac:dyDescent="0.25">
      <c r="K54" t="s">
        <v>116</v>
      </c>
      <c r="L54">
        <v>0</v>
      </c>
      <c r="M54">
        <v>0.05</v>
      </c>
      <c r="N54">
        <v>8.0000000000000002E-3</v>
      </c>
      <c r="O54">
        <v>0.23100000000000001</v>
      </c>
      <c r="P54">
        <v>3.2839999999999998</v>
      </c>
      <c r="Q54">
        <v>24</v>
      </c>
      <c r="R54">
        <v>12</v>
      </c>
      <c r="S54" s="8">
        <f t="shared" si="1"/>
        <v>39.408000000000001</v>
      </c>
      <c r="U54" t="s">
        <v>116</v>
      </c>
      <c r="V54">
        <v>0</v>
      </c>
      <c r="W54">
        <v>0.05</v>
      </c>
      <c r="X54">
        <v>8.0000000000000002E-3</v>
      </c>
      <c r="Y54">
        <v>0.23100000000000001</v>
      </c>
      <c r="Z54">
        <v>3.2839999999999998</v>
      </c>
      <c r="AA54">
        <v>24</v>
      </c>
      <c r="AB54">
        <v>12</v>
      </c>
      <c r="AC54" s="8">
        <f t="shared" si="2"/>
        <v>36.123999999999995</v>
      </c>
    </row>
    <row r="55" spans="11:29" x14ac:dyDescent="0.25">
      <c r="K55" t="s">
        <v>117</v>
      </c>
      <c r="L55">
        <v>0</v>
      </c>
      <c r="M55">
        <v>0.05</v>
      </c>
      <c r="N55">
        <v>-1.0999999999999999E-2</v>
      </c>
      <c r="O55">
        <v>0.247</v>
      </c>
      <c r="P55">
        <v>-4.3179999999999996</v>
      </c>
      <c r="Q55">
        <v>-14</v>
      </c>
      <c r="R55">
        <v>10</v>
      </c>
      <c r="S55" s="8">
        <f t="shared" si="1"/>
        <v>-51.815999999999995</v>
      </c>
      <c r="U55" t="s">
        <v>117</v>
      </c>
      <c r="V55">
        <v>0</v>
      </c>
      <c r="W55">
        <v>0.05</v>
      </c>
      <c r="X55">
        <v>-1.0999999999999999E-2</v>
      </c>
      <c r="Y55">
        <v>0.247</v>
      </c>
      <c r="Z55">
        <v>-4.3179999999999996</v>
      </c>
      <c r="AA55">
        <v>-14</v>
      </c>
      <c r="AB55">
        <v>10</v>
      </c>
      <c r="AC55" s="8">
        <f t="shared" si="2"/>
        <v>-47.497999999999998</v>
      </c>
    </row>
    <row r="56" spans="11:29" x14ac:dyDescent="0.25">
      <c r="K56" t="s">
        <v>118</v>
      </c>
      <c r="L56">
        <v>1</v>
      </c>
      <c r="M56">
        <v>0.05</v>
      </c>
      <c r="N56">
        <v>-1.0999999999999999E-2</v>
      </c>
      <c r="O56">
        <v>0.24099999999999999</v>
      </c>
      <c r="P56">
        <v>-4.6520000000000001</v>
      </c>
      <c r="Q56">
        <v>-30</v>
      </c>
      <c r="R56">
        <v>12</v>
      </c>
      <c r="S56" s="8">
        <f t="shared" si="1"/>
        <v>-55.823999999999998</v>
      </c>
      <c r="U56" t="s">
        <v>118</v>
      </c>
      <c r="V56">
        <v>1</v>
      </c>
      <c r="W56">
        <v>0.05</v>
      </c>
      <c r="X56">
        <v>-1.0999999999999999E-2</v>
      </c>
      <c r="Y56">
        <v>0.24099999999999999</v>
      </c>
      <c r="Z56">
        <v>-4.6520000000000001</v>
      </c>
      <c r="AA56">
        <v>-30</v>
      </c>
      <c r="AB56">
        <v>12</v>
      </c>
      <c r="AC56" s="8">
        <f t="shared" si="2"/>
        <v>-51.172000000000004</v>
      </c>
    </row>
    <row r="57" spans="11:29" x14ac:dyDescent="0.25">
      <c r="K57" t="s">
        <v>119</v>
      </c>
      <c r="L57">
        <v>0</v>
      </c>
      <c r="M57">
        <v>0.05</v>
      </c>
      <c r="N57">
        <v>-7.0000000000000001E-3</v>
      </c>
      <c r="O57">
        <v>0.24099999999999999</v>
      </c>
      <c r="P57">
        <v>-3.0470000000000002</v>
      </c>
      <c r="Q57">
        <v>-9</v>
      </c>
      <c r="R57">
        <v>12</v>
      </c>
      <c r="S57" s="8">
        <f t="shared" si="1"/>
        <v>-36.564</v>
      </c>
      <c r="U57" t="s">
        <v>119</v>
      </c>
      <c r="V57">
        <v>0</v>
      </c>
      <c r="W57">
        <v>0.05</v>
      </c>
      <c r="X57">
        <v>-7.0000000000000001E-3</v>
      </c>
      <c r="Y57">
        <v>0.24099999999999999</v>
      </c>
      <c r="Z57">
        <v>-3.0470000000000002</v>
      </c>
      <c r="AA57">
        <v>-9</v>
      </c>
      <c r="AB57">
        <v>12</v>
      </c>
      <c r="AC57" s="8">
        <f t="shared" si="2"/>
        <v>-33.517000000000003</v>
      </c>
    </row>
    <row r="58" spans="11:29" x14ac:dyDescent="0.25">
      <c r="K58" t="s">
        <v>41</v>
      </c>
      <c r="L58">
        <v>0</v>
      </c>
      <c r="M58">
        <v>0.05</v>
      </c>
      <c r="N58">
        <v>-4.0000000000000001E-3</v>
      </c>
      <c r="O58">
        <v>0.13800000000000001</v>
      </c>
      <c r="P58">
        <v>-2.899</v>
      </c>
      <c r="Q58">
        <v>-10</v>
      </c>
      <c r="R58">
        <v>12</v>
      </c>
      <c r="S58" s="8">
        <f t="shared" si="1"/>
        <v>-34.787999999999997</v>
      </c>
      <c r="U58" t="s">
        <v>41</v>
      </c>
      <c r="V58">
        <v>0</v>
      </c>
      <c r="W58">
        <v>0.05</v>
      </c>
      <c r="X58">
        <v>-4.0000000000000001E-3</v>
      </c>
      <c r="Y58">
        <v>0.13800000000000001</v>
      </c>
      <c r="Z58">
        <v>-2.899</v>
      </c>
      <c r="AA58">
        <v>-10</v>
      </c>
      <c r="AB58">
        <v>12</v>
      </c>
      <c r="AC58" s="8">
        <f t="shared" si="2"/>
        <v>-31.888999999999999</v>
      </c>
    </row>
    <row r="59" spans="11:29" x14ac:dyDescent="0.25">
      <c r="K59" t="s">
        <v>71</v>
      </c>
      <c r="L59">
        <v>1</v>
      </c>
      <c r="M59">
        <v>0.05</v>
      </c>
      <c r="N59">
        <v>-1.4E-2</v>
      </c>
      <c r="O59">
        <v>0.45900000000000002</v>
      </c>
      <c r="P59">
        <v>-2.9620000000000002</v>
      </c>
      <c r="Q59">
        <v>-27</v>
      </c>
      <c r="R59">
        <v>11</v>
      </c>
      <c r="S59" s="8">
        <f t="shared" si="1"/>
        <v>-35.544000000000004</v>
      </c>
      <c r="U59" t="s">
        <v>71</v>
      </c>
      <c r="V59">
        <v>1</v>
      </c>
      <c r="W59">
        <v>0.05</v>
      </c>
      <c r="X59">
        <v>-1.4E-2</v>
      </c>
      <c r="Y59">
        <v>0.45900000000000002</v>
      </c>
      <c r="Z59">
        <v>-2.9620000000000002</v>
      </c>
      <c r="AA59">
        <v>-27</v>
      </c>
      <c r="AB59">
        <v>11</v>
      </c>
      <c r="AC59" s="8">
        <f t="shared" si="2"/>
        <v>-32.582000000000001</v>
      </c>
    </row>
    <row r="60" spans="11:29" x14ac:dyDescent="0.25">
      <c r="AC60" s="8"/>
    </row>
    <row r="61" spans="11:29" x14ac:dyDescent="0.25">
      <c r="AC61" s="8"/>
    </row>
    <row r="62" spans="11:29" x14ac:dyDescent="0.25">
      <c r="AC62" s="8"/>
    </row>
    <row r="63" spans="11:29" x14ac:dyDescent="0.25">
      <c r="AC63" s="8"/>
    </row>
    <row r="64" spans="11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C1" zoomScale="80" zoomScaleNormal="80" workbookViewId="0">
      <selection activeCell="AE8" sqref="AE8:AH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5" t="s">
        <v>179</v>
      </c>
      <c r="B1" s="15"/>
      <c r="C1" s="15"/>
      <c r="D1" s="15"/>
      <c r="E1" s="15"/>
      <c r="F1" s="15"/>
      <c r="G1" s="15"/>
      <c r="H1" s="15"/>
      <c r="I1" s="15"/>
      <c r="K1" s="16" t="s">
        <v>180</v>
      </c>
      <c r="L1" s="16"/>
      <c r="M1" s="16"/>
      <c r="N1" s="16"/>
      <c r="O1" s="16"/>
      <c r="P1" s="16"/>
      <c r="Q1" s="16"/>
      <c r="R1" s="16"/>
      <c r="S1" s="16"/>
      <c r="U1" s="17" t="s">
        <v>181</v>
      </c>
      <c r="V1" s="17"/>
      <c r="W1" s="17"/>
      <c r="X1" s="17"/>
      <c r="Y1" s="17"/>
      <c r="Z1" s="17"/>
      <c r="AA1" s="17"/>
      <c r="AB1" s="17"/>
      <c r="AC1" s="17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182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13</v>
      </c>
      <c r="B3">
        <v>1</v>
      </c>
      <c r="C3">
        <v>0.05</v>
      </c>
      <c r="D3">
        <v>-0.13600000000000001</v>
      </c>
      <c r="E3">
        <v>4.5129999999999999</v>
      </c>
      <c r="F3">
        <v>-3.01</v>
      </c>
      <c r="G3">
        <v>-176</v>
      </c>
      <c r="H3">
        <v>23</v>
      </c>
      <c r="I3" s="8">
        <f>+F3*23</f>
        <v>-69.22999999999999</v>
      </c>
      <c r="K3" t="s">
        <v>13</v>
      </c>
      <c r="L3">
        <v>1</v>
      </c>
      <c r="M3">
        <v>0.05</v>
      </c>
      <c r="N3">
        <v>-0.29499999999999998</v>
      </c>
      <c r="O3">
        <v>5.51</v>
      </c>
      <c r="P3">
        <v>-5.3540000000000001</v>
      </c>
      <c r="Q3">
        <v>-48</v>
      </c>
      <c r="R3">
        <v>12</v>
      </c>
      <c r="S3" s="8">
        <f>+P3*12</f>
        <v>-64.248000000000005</v>
      </c>
      <c r="U3" t="s">
        <v>13</v>
      </c>
      <c r="V3">
        <v>0</v>
      </c>
      <c r="W3">
        <v>0.05</v>
      </c>
      <c r="X3">
        <v>3.0000000000000001E-3</v>
      </c>
      <c r="Y3">
        <v>2.1869999999999998</v>
      </c>
      <c r="Z3">
        <v>0.152</v>
      </c>
      <c r="AA3">
        <v>4</v>
      </c>
      <c r="AB3">
        <v>11</v>
      </c>
      <c r="AC3" s="8">
        <f>+Z3*11</f>
        <v>1.6719999999999999</v>
      </c>
      <c r="AE3" s="2" t="s">
        <v>80</v>
      </c>
      <c r="AF3" s="2">
        <f>+COUNTA(A3:A45)</f>
        <v>18</v>
      </c>
      <c r="AG3" s="2">
        <f>+COUNTA(K3:K59)</f>
        <v>21</v>
      </c>
      <c r="AH3" s="2">
        <f>+COUNTA(U3:U72)</f>
        <v>34</v>
      </c>
    </row>
    <row r="4" spans="1:34" x14ac:dyDescent="0.25">
      <c r="A4" t="s">
        <v>18</v>
      </c>
      <c r="B4">
        <v>1</v>
      </c>
      <c r="C4">
        <v>0.05</v>
      </c>
      <c r="D4">
        <v>-0.11</v>
      </c>
      <c r="E4">
        <v>3.8959999999999999</v>
      </c>
      <c r="F4">
        <v>-2.8180000000000001</v>
      </c>
      <c r="G4">
        <v>-183</v>
      </c>
      <c r="H4">
        <v>22</v>
      </c>
      <c r="I4" s="8">
        <f t="shared" ref="I4:I20" si="0">+F4*23</f>
        <v>-64.814000000000007</v>
      </c>
      <c r="K4" t="s">
        <v>18</v>
      </c>
      <c r="L4">
        <v>1</v>
      </c>
      <c r="M4">
        <v>0.05</v>
      </c>
      <c r="N4">
        <v>-0.151</v>
      </c>
      <c r="O4">
        <v>4.0599999999999996</v>
      </c>
      <c r="P4">
        <v>-3.7189999999999999</v>
      </c>
      <c r="Q4">
        <v>-56</v>
      </c>
      <c r="R4">
        <v>12</v>
      </c>
      <c r="S4" s="8">
        <f t="shared" ref="S4:S23" si="1">+P4*12</f>
        <v>-44.628</v>
      </c>
      <c r="U4" t="s">
        <v>18</v>
      </c>
      <c r="V4">
        <v>0</v>
      </c>
      <c r="W4">
        <v>0.05</v>
      </c>
      <c r="X4">
        <v>-5.3999999999999999E-2</v>
      </c>
      <c r="Y4">
        <v>2.411</v>
      </c>
      <c r="Z4">
        <v>-2.234</v>
      </c>
      <c r="AA4">
        <v>-15</v>
      </c>
      <c r="AB4">
        <v>10</v>
      </c>
      <c r="AC4" s="8">
        <f t="shared" ref="AC4:AC36" si="2">+Z4*11</f>
        <v>-24.573999999999998</v>
      </c>
      <c r="AE4" s="2" t="s">
        <v>85</v>
      </c>
      <c r="AF4" s="6">
        <f>+AVERAGE(I3:I45)</f>
        <v>-10.456055555555553</v>
      </c>
      <c r="AG4" s="6">
        <f>+AVERAGE(S3:S57)</f>
        <v>-23.017714285714284</v>
      </c>
      <c r="AH4" s="6">
        <f>+AVERAGE(AC3:AC72)</f>
        <v>9.0345588235294105</v>
      </c>
    </row>
    <row r="5" spans="1:34" x14ac:dyDescent="0.25">
      <c r="A5" t="s">
        <v>20</v>
      </c>
      <c r="B5">
        <v>1</v>
      </c>
      <c r="C5">
        <v>0.05</v>
      </c>
      <c r="D5">
        <v>-4.7E-2</v>
      </c>
      <c r="E5">
        <v>1.8520000000000001</v>
      </c>
      <c r="F5">
        <v>-2.524</v>
      </c>
      <c r="G5">
        <v>-165</v>
      </c>
      <c r="H5">
        <v>22</v>
      </c>
      <c r="I5" s="8">
        <f t="shared" si="0"/>
        <v>-58.052</v>
      </c>
      <c r="K5" t="s">
        <v>20</v>
      </c>
      <c r="L5">
        <v>1</v>
      </c>
      <c r="M5">
        <v>0.05</v>
      </c>
      <c r="N5">
        <v>-7.0999999999999994E-2</v>
      </c>
      <c r="O5">
        <v>1.9750000000000001</v>
      </c>
      <c r="P5">
        <v>-3.6150000000000002</v>
      </c>
      <c r="Q5">
        <v>-50</v>
      </c>
      <c r="R5">
        <v>12</v>
      </c>
      <c r="S5" s="8">
        <f t="shared" si="1"/>
        <v>-43.38</v>
      </c>
      <c r="U5" t="s">
        <v>20</v>
      </c>
      <c r="V5">
        <v>0</v>
      </c>
      <c r="W5">
        <v>0.05</v>
      </c>
      <c r="X5">
        <v>-0.03</v>
      </c>
      <c r="Y5">
        <v>1.218</v>
      </c>
      <c r="Z5">
        <v>-2.4220000000000002</v>
      </c>
      <c r="AA5">
        <v>-19</v>
      </c>
      <c r="AB5">
        <v>10</v>
      </c>
      <c r="AC5" s="8">
        <f t="shared" si="2"/>
        <v>-26.642000000000003</v>
      </c>
      <c r="AE5" s="2" t="s">
        <v>86</v>
      </c>
      <c r="AF5" s="7">
        <f>+STDEV(I3:I45)</f>
        <v>107.02138212661453</v>
      </c>
      <c r="AG5" s="7">
        <f>+STDEV(S3:S59)</f>
        <v>51.208625188675839</v>
      </c>
      <c r="AH5" s="7">
        <f>+STDEV(AC3:AC72)</f>
        <v>64.92117686819131</v>
      </c>
    </row>
    <row r="6" spans="1:34" x14ac:dyDescent="0.25">
      <c r="A6" t="s">
        <v>21</v>
      </c>
      <c r="B6">
        <v>1</v>
      </c>
      <c r="C6">
        <v>0.05</v>
      </c>
      <c r="D6">
        <v>-1.2E-2</v>
      </c>
      <c r="E6">
        <v>0.52</v>
      </c>
      <c r="F6">
        <v>-2.3820000000000001</v>
      </c>
      <c r="G6">
        <v>-172</v>
      </c>
      <c r="H6">
        <v>22</v>
      </c>
      <c r="I6" s="8">
        <f t="shared" si="0"/>
        <v>-54.786000000000001</v>
      </c>
      <c r="K6" t="s">
        <v>21</v>
      </c>
      <c r="L6">
        <v>1</v>
      </c>
      <c r="M6">
        <v>0.05</v>
      </c>
      <c r="N6">
        <v>-2.5000000000000001E-2</v>
      </c>
      <c r="O6">
        <v>0.58699999999999997</v>
      </c>
      <c r="P6">
        <v>-4.298</v>
      </c>
      <c r="Q6">
        <v>-47</v>
      </c>
      <c r="R6">
        <v>11</v>
      </c>
      <c r="S6" s="8">
        <f t="shared" si="1"/>
        <v>-51.576000000000001</v>
      </c>
      <c r="U6" t="s">
        <v>21</v>
      </c>
      <c r="V6">
        <v>1</v>
      </c>
      <c r="W6">
        <v>0.05</v>
      </c>
      <c r="X6">
        <v>-0.01</v>
      </c>
      <c r="Y6">
        <v>0.371</v>
      </c>
      <c r="Z6">
        <v>-2.6059999999999999</v>
      </c>
      <c r="AA6">
        <v>-28</v>
      </c>
      <c r="AB6">
        <v>11</v>
      </c>
      <c r="AC6" s="8">
        <f t="shared" si="2"/>
        <v>-28.665999999999997</v>
      </c>
      <c r="AE6" s="2" t="s">
        <v>144</v>
      </c>
      <c r="AF6" s="13">
        <f>+AVERAGE(D3:D45)</f>
        <v>-3.0888888888888893E-2</v>
      </c>
      <c r="AG6" s="13">
        <f>+AVERAGE(N3:N59)</f>
        <v>-6.5904761904761897E-2</v>
      </c>
      <c r="AH6" s="13">
        <f>+AVERAGE(X3:X72)</f>
        <v>-4.794117647058822E-3</v>
      </c>
    </row>
    <row r="7" spans="1:34" x14ac:dyDescent="0.25">
      <c r="A7" t="s">
        <v>22</v>
      </c>
      <c r="B7">
        <v>1</v>
      </c>
      <c r="C7">
        <v>0.05</v>
      </c>
      <c r="D7">
        <v>-0.01</v>
      </c>
      <c r="E7">
        <v>0.58299999999999996</v>
      </c>
      <c r="F7">
        <v>-1.7390000000000001</v>
      </c>
      <c r="G7">
        <v>-148</v>
      </c>
      <c r="H7">
        <v>23</v>
      </c>
      <c r="I7" s="8">
        <f t="shared" si="0"/>
        <v>-39.997</v>
      </c>
      <c r="K7" t="s">
        <v>22</v>
      </c>
      <c r="L7">
        <v>0</v>
      </c>
      <c r="M7">
        <v>0.05</v>
      </c>
      <c r="N7">
        <v>-1.4E-2</v>
      </c>
      <c r="O7">
        <v>0.61599999999999999</v>
      </c>
      <c r="P7">
        <v>-2.31</v>
      </c>
      <c r="Q7">
        <v>-28</v>
      </c>
      <c r="R7">
        <v>12</v>
      </c>
      <c r="S7" s="8">
        <f t="shared" si="1"/>
        <v>-27.72</v>
      </c>
      <c r="U7" t="s">
        <v>22</v>
      </c>
      <c r="V7">
        <v>0</v>
      </c>
      <c r="W7">
        <v>0.05</v>
      </c>
      <c r="X7">
        <v>-1.6E-2</v>
      </c>
      <c r="Y7">
        <v>0.51600000000000001</v>
      </c>
      <c r="Z7">
        <v>-3.101</v>
      </c>
      <c r="AA7">
        <v>-24</v>
      </c>
      <c r="AB7">
        <v>11</v>
      </c>
      <c r="AC7" s="8">
        <f t="shared" si="2"/>
        <v>-34.110999999999997</v>
      </c>
      <c r="AE7" s="2"/>
      <c r="AF7" s="2"/>
      <c r="AG7" s="2"/>
      <c r="AH7" s="2"/>
    </row>
    <row r="8" spans="1:34" x14ac:dyDescent="0.25">
      <c r="A8" t="s">
        <v>23</v>
      </c>
      <c r="B8">
        <v>1</v>
      </c>
      <c r="C8">
        <v>0.05</v>
      </c>
      <c r="D8">
        <v>-2.8000000000000001E-2</v>
      </c>
      <c r="E8">
        <v>0.98299999999999998</v>
      </c>
      <c r="F8">
        <v>-2.8119999999999998</v>
      </c>
      <c r="G8">
        <v>-170</v>
      </c>
      <c r="H8">
        <v>23</v>
      </c>
      <c r="I8" s="8">
        <f t="shared" si="0"/>
        <v>-64.676000000000002</v>
      </c>
      <c r="K8" t="s">
        <v>23</v>
      </c>
      <c r="L8">
        <v>0</v>
      </c>
      <c r="M8">
        <v>0.05</v>
      </c>
      <c r="N8">
        <v>-1E-3</v>
      </c>
      <c r="O8">
        <v>0.93600000000000005</v>
      </c>
      <c r="P8">
        <v>-0.13100000000000001</v>
      </c>
      <c r="Q8">
        <v>-5</v>
      </c>
      <c r="R8">
        <v>12</v>
      </c>
      <c r="S8" s="8">
        <f t="shared" si="1"/>
        <v>-1.5720000000000001</v>
      </c>
      <c r="U8" t="s">
        <v>23</v>
      </c>
      <c r="V8">
        <v>1</v>
      </c>
      <c r="W8">
        <v>0.05</v>
      </c>
      <c r="X8">
        <v>-2.5999999999999999E-2</v>
      </c>
      <c r="Y8">
        <v>0.61799999999999999</v>
      </c>
      <c r="Z8">
        <v>-4.242</v>
      </c>
      <c r="AA8">
        <v>-35</v>
      </c>
      <c r="AB8">
        <v>11</v>
      </c>
      <c r="AC8" s="8">
        <f t="shared" si="2"/>
        <v>-46.661999999999999</v>
      </c>
      <c r="AE8" s="2" t="s">
        <v>186</v>
      </c>
      <c r="AF8" s="4">
        <f>+COUNTIFS(B3:B69,"1",D3:D69,"&lt;0")/COUNTA(A3:A69)</f>
        <v>0.66666666666666663</v>
      </c>
      <c r="AG8" s="4">
        <f>+COUNTIFS(L3:L69,"1",N3:N69,"&lt;0")/COUNTA(K3:K69)</f>
        <v>0.52380952380952384</v>
      </c>
      <c r="AH8" s="4">
        <f>+COUNTIFS(V3:V72,"1",X3:X72,"&lt;0")/COUNTA(U3:U72)</f>
        <v>0.14705882352941177</v>
      </c>
    </row>
    <row r="9" spans="1:34" x14ac:dyDescent="0.25">
      <c r="A9" t="s">
        <v>24</v>
      </c>
      <c r="B9">
        <v>0</v>
      </c>
      <c r="C9">
        <v>0.05</v>
      </c>
      <c r="D9">
        <v>-2E-3</v>
      </c>
      <c r="E9">
        <v>0.18</v>
      </c>
      <c r="F9">
        <v>-0.99199999999999999</v>
      </c>
      <c r="G9">
        <v>-47</v>
      </c>
      <c r="H9">
        <v>22</v>
      </c>
      <c r="I9" s="8">
        <f t="shared" si="0"/>
        <v>-22.815999999999999</v>
      </c>
      <c r="K9" t="s">
        <v>24</v>
      </c>
      <c r="L9">
        <v>0</v>
      </c>
      <c r="M9">
        <v>0.05</v>
      </c>
      <c r="N9">
        <v>-5.0000000000000001E-3</v>
      </c>
      <c r="O9">
        <v>0.186</v>
      </c>
      <c r="P9">
        <v>-2.419</v>
      </c>
      <c r="Q9">
        <v>-11</v>
      </c>
      <c r="R9">
        <v>11</v>
      </c>
      <c r="S9" s="8">
        <f t="shared" si="1"/>
        <v>-29.027999999999999</v>
      </c>
      <c r="U9" t="s">
        <v>24</v>
      </c>
      <c r="V9">
        <v>0</v>
      </c>
      <c r="W9">
        <v>0.05</v>
      </c>
      <c r="X9">
        <v>-5.0000000000000001E-3</v>
      </c>
      <c r="Y9">
        <v>0.17899999999999999</v>
      </c>
      <c r="Z9">
        <v>-2.6949999999999998</v>
      </c>
      <c r="AA9">
        <v>-17</v>
      </c>
      <c r="AB9">
        <v>11</v>
      </c>
      <c r="AC9" s="8">
        <f t="shared" si="2"/>
        <v>-29.645</v>
      </c>
      <c r="AE9" s="2" t="s">
        <v>187</v>
      </c>
      <c r="AF9" s="4">
        <f>+COUNTIFS(B3:B70,"1",D3:D70,"&gt;0")/COUNTA(A3:A70)</f>
        <v>0.16666666666666666</v>
      </c>
      <c r="AG9" s="4">
        <f>+COUNTIFS(L3:L70,"1",N3:N70,"&gt;0")/COUNTA(K3:K70)</f>
        <v>9.5238095238095233E-2</v>
      </c>
      <c r="AH9" s="4">
        <f>+COUNTIFS(V3:V72,"1",X3:X72,"&gt;0")/COUNTA(U3:U72)</f>
        <v>2.9411764705882353E-2</v>
      </c>
    </row>
    <row r="10" spans="1:34" x14ac:dyDescent="0.25">
      <c r="A10" t="s">
        <v>96</v>
      </c>
      <c r="B10">
        <v>1</v>
      </c>
      <c r="C10">
        <v>0.05</v>
      </c>
      <c r="D10">
        <v>-4.2999999999999997E-2</v>
      </c>
      <c r="E10">
        <v>1.984</v>
      </c>
      <c r="F10">
        <v>-2.1880000000000002</v>
      </c>
      <c r="G10">
        <v>-91</v>
      </c>
      <c r="H10">
        <v>17</v>
      </c>
      <c r="I10" s="8">
        <f t="shared" si="0"/>
        <v>-50.324000000000005</v>
      </c>
      <c r="K10" t="s">
        <v>26</v>
      </c>
      <c r="L10">
        <v>0</v>
      </c>
      <c r="M10">
        <v>0.05</v>
      </c>
      <c r="N10">
        <v>0.05</v>
      </c>
      <c r="O10">
        <v>2.36</v>
      </c>
      <c r="P10">
        <v>2.1190000000000002</v>
      </c>
      <c r="Q10">
        <v>18</v>
      </c>
      <c r="R10">
        <v>12</v>
      </c>
      <c r="S10" s="8">
        <f t="shared" si="1"/>
        <v>25.428000000000004</v>
      </c>
      <c r="U10" t="s">
        <v>96</v>
      </c>
      <c r="V10">
        <v>0</v>
      </c>
      <c r="W10">
        <v>0.05</v>
      </c>
      <c r="X10">
        <v>-0.03</v>
      </c>
      <c r="Y10">
        <v>1.403</v>
      </c>
      <c r="Z10">
        <v>-2.1150000000000002</v>
      </c>
      <c r="AA10">
        <v>-19</v>
      </c>
      <c r="AB10">
        <v>11</v>
      </c>
      <c r="AC10" s="8">
        <f t="shared" si="2"/>
        <v>-23.265000000000001</v>
      </c>
    </row>
    <row r="11" spans="1:34" x14ac:dyDescent="0.25">
      <c r="A11" t="s">
        <v>26</v>
      </c>
      <c r="B11">
        <v>0</v>
      </c>
      <c r="C11">
        <v>0.05</v>
      </c>
      <c r="D11">
        <v>-3.0000000000000001E-3</v>
      </c>
      <c r="E11">
        <v>2.5499999999999998</v>
      </c>
      <c r="F11">
        <v>-0.13100000000000001</v>
      </c>
      <c r="G11">
        <v>-3</v>
      </c>
      <c r="H11">
        <v>23</v>
      </c>
      <c r="I11" s="8">
        <f t="shared" si="0"/>
        <v>-3.0129999999999999</v>
      </c>
      <c r="K11" t="s">
        <v>29</v>
      </c>
      <c r="L11">
        <v>1</v>
      </c>
      <c r="M11">
        <v>0.05</v>
      </c>
      <c r="N11">
        <v>-0.12</v>
      </c>
      <c r="O11">
        <v>2.62</v>
      </c>
      <c r="P11">
        <v>-4.58</v>
      </c>
      <c r="Q11">
        <v>-29</v>
      </c>
      <c r="R11">
        <v>11</v>
      </c>
      <c r="S11" s="8">
        <f t="shared" si="1"/>
        <v>-54.96</v>
      </c>
      <c r="U11" t="s">
        <v>26</v>
      </c>
      <c r="V11">
        <v>0</v>
      </c>
      <c r="W11">
        <v>0.05</v>
      </c>
      <c r="X11">
        <v>-6.9000000000000006E-2</v>
      </c>
      <c r="Y11">
        <v>2.9009999999999998</v>
      </c>
      <c r="Z11">
        <v>-2.363</v>
      </c>
      <c r="AA11">
        <v>-15</v>
      </c>
      <c r="AB11">
        <v>11</v>
      </c>
      <c r="AC11" s="8">
        <f t="shared" si="2"/>
        <v>-25.992999999999999</v>
      </c>
      <c r="AF11" s="4"/>
      <c r="AG11" s="4"/>
      <c r="AH11" s="4"/>
    </row>
    <row r="12" spans="1:34" x14ac:dyDescent="0.25">
      <c r="A12" t="s">
        <v>29</v>
      </c>
      <c r="B12">
        <v>1</v>
      </c>
      <c r="C12">
        <v>0.05</v>
      </c>
      <c r="D12">
        <v>-5.5E-2</v>
      </c>
      <c r="E12">
        <v>2.35</v>
      </c>
      <c r="F12">
        <v>-2.34</v>
      </c>
      <c r="G12">
        <v>-128</v>
      </c>
      <c r="H12">
        <v>22</v>
      </c>
      <c r="I12" s="8">
        <f t="shared" si="0"/>
        <v>-53.819999999999993</v>
      </c>
      <c r="K12" t="s">
        <v>111</v>
      </c>
      <c r="L12">
        <v>1</v>
      </c>
      <c r="M12">
        <v>0.05</v>
      </c>
      <c r="N12">
        <v>-2.7E-2</v>
      </c>
      <c r="O12">
        <v>0.73699999999999999</v>
      </c>
      <c r="P12">
        <v>-3.6640000000000001</v>
      </c>
      <c r="Q12">
        <v>-42</v>
      </c>
      <c r="R12">
        <v>12</v>
      </c>
      <c r="S12" s="8">
        <f t="shared" si="1"/>
        <v>-43.968000000000004</v>
      </c>
      <c r="U12" t="s">
        <v>29</v>
      </c>
      <c r="V12">
        <v>1</v>
      </c>
      <c r="W12">
        <v>0.05</v>
      </c>
      <c r="X12">
        <v>-7.2999999999999995E-2</v>
      </c>
      <c r="Y12">
        <v>2.0099999999999998</v>
      </c>
      <c r="Z12">
        <v>-3.6480000000000001</v>
      </c>
      <c r="AA12">
        <v>-34</v>
      </c>
      <c r="AB12">
        <v>11</v>
      </c>
      <c r="AC12" s="8">
        <f t="shared" si="2"/>
        <v>-40.128</v>
      </c>
      <c r="AF12" s="4"/>
      <c r="AG12" s="4"/>
      <c r="AH12" s="4"/>
    </row>
    <row r="13" spans="1:34" x14ac:dyDescent="0.25">
      <c r="A13" t="s">
        <v>111</v>
      </c>
      <c r="B13">
        <v>0</v>
      </c>
      <c r="C13">
        <v>0.05</v>
      </c>
      <c r="D13">
        <v>-8.9999999999999993E-3</v>
      </c>
      <c r="E13">
        <v>0.60199999999999998</v>
      </c>
      <c r="F13">
        <v>-1.579</v>
      </c>
      <c r="G13">
        <v>-58</v>
      </c>
      <c r="H13">
        <v>21</v>
      </c>
      <c r="I13" s="8">
        <f t="shared" si="0"/>
        <v>-36.317</v>
      </c>
      <c r="K13" t="s">
        <v>34</v>
      </c>
      <c r="L13">
        <v>1</v>
      </c>
      <c r="M13">
        <v>0.05</v>
      </c>
      <c r="N13">
        <v>3.5999999999999997E-2</v>
      </c>
      <c r="O13">
        <v>0.55200000000000005</v>
      </c>
      <c r="P13">
        <v>6.5819999999999999</v>
      </c>
      <c r="Q13">
        <v>36</v>
      </c>
      <c r="R13">
        <v>12</v>
      </c>
      <c r="S13" s="8">
        <f t="shared" si="1"/>
        <v>78.983999999999995</v>
      </c>
      <c r="U13" t="s">
        <v>111</v>
      </c>
      <c r="V13">
        <v>0</v>
      </c>
      <c r="W13">
        <v>0.05</v>
      </c>
      <c r="X13">
        <v>8.0000000000000002E-3</v>
      </c>
      <c r="Y13">
        <v>0.52700000000000002</v>
      </c>
      <c r="Z13">
        <v>1.556</v>
      </c>
      <c r="AA13">
        <v>6</v>
      </c>
      <c r="AB13">
        <v>9</v>
      </c>
      <c r="AC13" s="8">
        <f t="shared" si="2"/>
        <v>17.116</v>
      </c>
    </row>
    <row r="14" spans="1:34" x14ac:dyDescent="0.25">
      <c r="A14" t="s">
        <v>34</v>
      </c>
      <c r="B14">
        <v>1</v>
      </c>
      <c r="C14">
        <v>0.05</v>
      </c>
      <c r="D14">
        <v>1.7000000000000001E-2</v>
      </c>
      <c r="E14">
        <v>0.64500000000000002</v>
      </c>
      <c r="F14">
        <v>2.67</v>
      </c>
      <c r="G14">
        <v>88</v>
      </c>
      <c r="H14">
        <v>20</v>
      </c>
      <c r="I14" s="8">
        <f t="shared" si="0"/>
        <v>61.41</v>
      </c>
      <c r="K14" t="s">
        <v>35</v>
      </c>
      <c r="L14">
        <v>0</v>
      </c>
      <c r="M14">
        <v>0.05</v>
      </c>
      <c r="N14">
        <v>1.0999999999999999E-2</v>
      </c>
      <c r="O14">
        <v>0.35099999999999998</v>
      </c>
      <c r="P14">
        <v>3.1339999999999999</v>
      </c>
      <c r="Q14">
        <v>22</v>
      </c>
      <c r="R14">
        <v>12</v>
      </c>
      <c r="S14" s="8">
        <f t="shared" si="1"/>
        <v>37.607999999999997</v>
      </c>
      <c r="U14" t="s">
        <v>35</v>
      </c>
      <c r="V14">
        <v>0</v>
      </c>
      <c r="W14">
        <v>0.05</v>
      </c>
      <c r="X14">
        <v>1.4999999999999999E-2</v>
      </c>
      <c r="Y14">
        <v>0.56100000000000005</v>
      </c>
      <c r="Z14">
        <v>2.7349999999999999</v>
      </c>
      <c r="AA14">
        <v>6</v>
      </c>
      <c r="AB14">
        <v>9</v>
      </c>
      <c r="AC14" s="8">
        <f t="shared" si="2"/>
        <v>30.084999999999997</v>
      </c>
      <c r="AE14" s="2"/>
    </row>
    <row r="15" spans="1:34" x14ac:dyDescent="0.25">
      <c r="A15" t="s">
        <v>35</v>
      </c>
      <c r="B15">
        <v>1</v>
      </c>
      <c r="C15">
        <v>0.05</v>
      </c>
      <c r="D15">
        <v>1.7000000000000001E-2</v>
      </c>
      <c r="E15">
        <v>0.33900000000000002</v>
      </c>
      <c r="F15">
        <v>5.0309999999999997</v>
      </c>
      <c r="G15">
        <v>110</v>
      </c>
      <c r="H15">
        <v>21</v>
      </c>
      <c r="I15" s="8">
        <f t="shared" si="0"/>
        <v>115.71299999999999</v>
      </c>
      <c r="K15" t="s">
        <v>36</v>
      </c>
      <c r="L15">
        <v>1</v>
      </c>
      <c r="M15">
        <v>0.05</v>
      </c>
      <c r="N15">
        <v>7.0000000000000001E-3</v>
      </c>
      <c r="O15">
        <v>7.0999999999999994E-2</v>
      </c>
      <c r="P15">
        <v>9.859</v>
      </c>
      <c r="Q15">
        <v>28</v>
      </c>
      <c r="R15">
        <v>10</v>
      </c>
      <c r="S15" s="8">
        <f t="shared" si="1"/>
        <v>118.30799999999999</v>
      </c>
      <c r="U15" t="s">
        <v>36</v>
      </c>
      <c r="V15">
        <v>0</v>
      </c>
      <c r="W15">
        <v>0.05</v>
      </c>
      <c r="X15">
        <v>2.1000000000000001E-2</v>
      </c>
      <c r="Y15">
        <v>0.14699999999999999</v>
      </c>
      <c r="Z15">
        <v>14.545</v>
      </c>
      <c r="AA15">
        <v>14</v>
      </c>
      <c r="AB15">
        <v>8</v>
      </c>
      <c r="AC15" s="8">
        <f t="shared" si="2"/>
        <v>159.995</v>
      </c>
    </row>
    <row r="16" spans="1:34" x14ac:dyDescent="0.25">
      <c r="A16" t="s">
        <v>36</v>
      </c>
      <c r="B16">
        <v>1</v>
      </c>
      <c r="C16">
        <v>0.05</v>
      </c>
      <c r="D16">
        <v>0.01</v>
      </c>
      <c r="E16">
        <v>0.06</v>
      </c>
      <c r="F16">
        <v>16.116</v>
      </c>
      <c r="G16">
        <v>106</v>
      </c>
      <c r="H16">
        <v>18</v>
      </c>
      <c r="I16" s="8">
        <f t="shared" si="0"/>
        <v>370.66800000000001</v>
      </c>
      <c r="K16" t="s">
        <v>38</v>
      </c>
      <c r="L16">
        <v>1</v>
      </c>
      <c r="M16">
        <v>0.05</v>
      </c>
      <c r="N16">
        <v>-0.29399999999999998</v>
      </c>
      <c r="O16">
        <v>3.8109999999999999</v>
      </c>
      <c r="P16">
        <v>-7.7149999999999999</v>
      </c>
      <c r="Q16">
        <v>-43</v>
      </c>
      <c r="R16">
        <v>11</v>
      </c>
      <c r="S16" s="8">
        <f t="shared" si="1"/>
        <v>-92.58</v>
      </c>
      <c r="U16" t="s">
        <v>38</v>
      </c>
      <c r="V16">
        <v>0</v>
      </c>
      <c r="W16">
        <v>0.05</v>
      </c>
      <c r="X16">
        <v>-8.9999999999999993E-3</v>
      </c>
      <c r="Y16">
        <v>0.755</v>
      </c>
      <c r="Z16">
        <v>-1.2589999999999999</v>
      </c>
      <c r="AA16">
        <v>-22</v>
      </c>
      <c r="AB16">
        <v>11</v>
      </c>
      <c r="AC16" s="8">
        <f t="shared" si="2"/>
        <v>-13.848999999999998</v>
      </c>
    </row>
    <row r="17" spans="1:29" x14ac:dyDescent="0.25">
      <c r="A17" t="s">
        <v>38</v>
      </c>
      <c r="B17">
        <v>1</v>
      </c>
      <c r="C17">
        <v>0.05</v>
      </c>
      <c r="D17">
        <v>-8.1000000000000003E-2</v>
      </c>
      <c r="E17">
        <v>2.1019999999999999</v>
      </c>
      <c r="F17">
        <v>-3.8769999999999998</v>
      </c>
      <c r="G17">
        <v>-186</v>
      </c>
      <c r="H17">
        <v>22</v>
      </c>
      <c r="I17" s="8">
        <f t="shared" si="0"/>
        <v>-89.170999999999992</v>
      </c>
      <c r="K17" t="s">
        <v>40</v>
      </c>
      <c r="L17">
        <v>0</v>
      </c>
      <c r="M17">
        <v>0.05</v>
      </c>
      <c r="N17">
        <v>-1.4999999999999999E-2</v>
      </c>
      <c r="O17">
        <v>1.1439999999999999</v>
      </c>
      <c r="P17">
        <v>-1.3440000000000001</v>
      </c>
      <c r="Q17">
        <v>-26</v>
      </c>
      <c r="R17">
        <v>12</v>
      </c>
      <c r="S17" s="8">
        <f t="shared" si="1"/>
        <v>-16.128</v>
      </c>
      <c r="U17" t="s">
        <v>40</v>
      </c>
      <c r="V17">
        <v>1</v>
      </c>
      <c r="W17">
        <v>0.05</v>
      </c>
      <c r="X17">
        <v>-3.9E-2</v>
      </c>
      <c r="Y17">
        <v>0.98899999999999999</v>
      </c>
      <c r="Z17">
        <v>-3.923</v>
      </c>
      <c r="AA17">
        <v>-27</v>
      </c>
      <c r="AB17">
        <v>11</v>
      </c>
      <c r="AC17" s="8">
        <f t="shared" si="2"/>
        <v>-43.152999999999999</v>
      </c>
    </row>
    <row r="18" spans="1:29" x14ac:dyDescent="0.25">
      <c r="A18" t="s">
        <v>40</v>
      </c>
      <c r="B18">
        <v>1</v>
      </c>
      <c r="C18">
        <v>0.05</v>
      </c>
      <c r="D18">
        <v>-2.1000000000000001E-2</v>
      </c>
      <c r="E18">
        <v>1.143</v>
      </c>
      <c r="F18">
        <v>-1.798</v>
      </c>
      <c r="G18">
        <v>-147</v>
      </c>
      <c r="H18">
        <v>23</v>
      </c>
      <c r="I18" s="8">
        <f t="shared" si="0"/>
        <v>-41.353999999999999</v>
      </c>
      <c r="K18" t="s">
        <v>41</v>
      </c>
      <c r="L18">
        <v>1</v>
      </c>
      <c r="M18">
        <v>0.05</v>
      </c>
      <c r="N18">
        <v>-7.0000000000000001E-3</v>
      </c>
      <c r="O18">
        <v>0.25</v>
      </c>
      <c r="P18">
        <v>-2.85</v>
      </c>
      <c r="Q18">
        <v>-40</v>
      </c>
      <c r="R18">
        <v>12</v>
      </c>
      <c r="S18" s="8">
        <f t="shared" si="1"/>
        <v>-34.200000000000003</v>
      </c>
      <c r="U18" t="s">
        <v>41</v>
      </c>
      <c r="V18">
        <v>1</v>
      </c>
      <c r="W18">
        <v>0.05</v>
      </c>
      <c r="X18">
        <v>-7.0000000000000001E-3</v>
      </c>
      <c r="Y18">
        <v>0.222</v>
      </c>
      <c r="Z18">
        <v>-3.2730000000000001</v>
      </c>
      <c r="AA18">
        <v>-26</v>
      </c>
      <c r="AB18">
        <v>11</v>
      </c>
      <c r="AC18" s="8">
        <f t="shared" si="2"/>
        <v>-36.003</v>
      </c>
    </row>
    <row r="19" spans="1:29" x14ac:dyDescent="0.25">
      <c r="A19" t="s">
        <v>41</v>
      </c>
      <c r="B19">
        <v>1</v>
      </c>
      <c r="C19">
        <v>0.05</v>
      </c>
      <c r="D19">
        <v>-3.0000000000000001E-3</v>
      </c>
      <c r="E19">
        <v>0.23699999999999999</v>
      </c>
      <c r="F19">
        <v>-1.474</v>
      </c>
      <c r="G19">
        <v>-112</v>
      </c>
      <c r="H19">
        <v>23</v>
      </c>
      <c r="I19" s="8">
        <f t="shared" si="0"/>
        <v>-33.902000000000001</v>
      </c>
      <c r="K19" t="s">
        <v>42</v>
      </c>
      <c r="L19">
        <v>1</v>
      </c>
      <c r="M19">
        <v>0.05</v>
      </c>
      <c r="N19">
        <v>-7.1999999999999995E-2</v>
      </c>
      <c r="O19">
        <v>1.9690000000000001</v>
      </c>
      <c r="P19">
        <v>-3.6480000000000001</v>
      </c>
      <c r="Q19">
        <v>-46</v>
      </c>
      <c r="R19">
        <v>12</v>
      </c>
      <c r="S19" s="8">
        <f t="shared" si="1"/>
        <v>-43.776000000000003</v>
      </c>
      <c r="U19" t="s">
        <v>42</v>
      </c>
      <c r="V19">
        <v>0</v>
      </c>
      <c r="W19">
        <v>0.05</v>
      </c>
      <c r="X19">
        <v>-3.4000000000000002E-2</v>
      </c>
      <c r="Y19">
        <v>1.1970000000000001</v>
      </c>
      <c r="Z19">
        <v>-2.823</v>
      </c>
      <c r="AA19">
        <v>-19</v>
      </c>
      <c r="AB19">
        <v>11</v>
      </c>
      <c r="AC19" s="8">
        <f t="shared" si="2"/>
        <v>-31.053000000000001</v>
      </c>
    </row>
    <row r="20" spans="1:29" x14ac:dyDescent="0.25">
      <c r="A20" t="s">
        <v>42</v>
      </c>
      <c r="B20">
        <v>1</v>
      </c>
      <c r="C20">
        <v>0.05</v>
      </c>
      <c r="D20">
        <v>-0.04</v>
      </c>
      <c r="E20">
        <v>1.6990000000000001</v>
      </c>
      <c r="F20">
        <v>-2.3359999999999999</v>
      </c>
      <c r="G20">
        <v>-163</v>
      </c>
      <c r="H20">
        <v>23</v>
      </c>
      <c r="I20" s="8">
        <f t="shared" si="0"/>
        <v>-53.727999999999994</v>
      </c>
      <c r="K20" t="s">
        <v>19</v>
      </c>
      <c r="L20">
        <v>1</v>
      </c>
      <c r="M20">
        <v>0.05</v>
      </c>
      <c r="N20">
        <v>-0.129</v>
      </c>
      <c r="O20">
        <v>3.9430000000000001</v>
      </c>
      <c r="P20">
        <v>-3.2669999999999999</v>
      </c>
      <c r="Q20">
        <v>-41</v>
      </c>
      <c r="R20">
        <v>11</v>
      </c>
      <c r="S20" s="8">
        <f t="shared" si="1"/>
        <v>-39.204000000000001</v>
      </c>
      <c r="U20" t="s">
        <v>12</v>
      </c>
      <c r="V20">
        <v>0</v>
      </c>
      <c r="W20">
        <v>0.05</v>
      </c>
      <c r="X20">
        <v>4.8000000000000001E-2</v>
      </c>
      <c r="Y20">
        <v>1.698</v>
      </c>
      <c r="Z20">
        <v>2.847</v>
      </c>
      <c r="AA20">
        <v>13</v>
      </c>
      <c r="AB20">
        <v>11</v>
      </c>
      <c r="AC20" s="8">
        <f t="shared" si="2"/>
        <v>31.317</v>
      </c>
    </row>
    <row r="21" spans="1:29" x14ac:dyDescent="0.25">
      <c r="I21" s="8"/>
      <c r="K21" t="s">
        <v>45</v>
      </c>
      <c r="L21">
        <v>1</v>
      </c>
      <c r="M21">
        <v>0.05</v>
      </c>
      <c r="N21">
        <v>-0.191</v>
      </c>
      <c r="O21">
        <v>2.589</v>
      </c>
      <c r="P21">
        <v>-7.3689999999999998</v>
      </c>
      <c r="Q21">
        <v>-41</v>
      </c>
      <c r="R21">
        <v>11</v>
      </c>
      <c r="S21" s="8">
        <f t="shared" si="1"/>
        <v>-88.427999999999997</v>
      </c>
      <c r="U21" t="s">
        <v>11</v>
      </c>
      <c r="V21">
        <v>0</v>
      </c>
      <c r="W21">
        <v>0.05</v>
      </c>
      <c r="X21">
        <v>-2.1000000000000001E-2</v>
      </c>
      <c r="Y21">
        <v>2.0249999999999999</v>
      </c>
      <c r="Z21">
        <v>-1.0369999999999999</v>
      </c>
      <c r="AA21">
        <v>-13</v>
      </c>
      <c r="AB21">
        <v>11</v>
      </c>
      <c r="AC21" s="8">
        <f t="shared" si="2"/>
        <v>-11.407</v>
      </c>
    </row>
    <row r="22" spans="1:29" x14ac:dyDescent="0.25">
      <c r="I22" s="8"/>
      <c r="K22" t="s">
        <v>57</v>
      </c>
      <c r="L22">
        <v>0</v>
      </c>
      <c r="M22">
        <v>0.05</v>
      </c>
      <c r="N22">
        <v>-4.5999999999999999E-2</v>
      </c>
      <c r="O22">
        <v>1.1379999999999999</v>
      </c>
      <c r="P22">
        <v>-4.0839999999999996</v>
      </c>
      <c r="Q22">
        <v>-25</v>
      </c>
      <c r="R22">
        <v>11</v>
      </c>
      <c r="S22" s="8">
        <f t="shared" si="1"/>
        <v>-49.007999999999996</v>
      </c>
      <c r="U22" t="s">
        <v>46</v>
      </c>
      <c r="V22">
        <v>0</v>
      </c>
      <c r="W22">
        <v>0.05</v>
      </c>
      <c r="X22">
        <v>0.10100000000000001</v>
      </c>
      <c r="Y22">
        <v>0.496</v>
      </c>
      <c r="Z22">
        <v>20.321999999999999</v>
      </c>
      <c r="AA22">
        <v>21</v>
      </c>
      <c r="AB22">
        <v>11</v>
      </c>
      <c r="AC22" s="8">
        <f t="shared" si="2"/>
        <v>223.542</v>
      </c>
    </row>
    <row r="23" spans="1:29" x14ac:dyDescent="0.25">
      <c r="I23" s="8"/>
      <c r="K23" t="s">
        <v>116</v>
      </c>
      <c r="L23">
        <v>0</v>
      </c>
      <c r="M23">
        <v>0.05</v>
      </c>
      <c r="N23">
        <v>-2.5000000000000001E-2</v>
      </c>
      <c r="O23">
        <v>1.5389999999999999</v>
      </c>
      <c r="P23">
        <v>-1.6080000000000001</v>
      </c>
      <c r="Q23">
        <v>-24</v>
      </c>
      <c r="R23">
        <v>12</v>
      </c>
      <c r="S23" s="8">
        <f t="shared" si="1"/>
        <v>-19.295999999999999</v>
      </c>
      <c r="U23" t="s">
        <v>47</v>
      </c>
      <c r="V23">
        <v>0</v>
      </c>
      <c r="W23">
        <v>0.05</v>
      </c>
      <c r="X23">
        <v>0.11899999999999999</v>
      </c>
      <c r="Y23">
        <v>0.80600000000000005</v>
      </c>
      <c r="Z23">
        <v>14.763999999999999</v>
      </c>
      <c r="AA23">
        <v>19</v>
      </c>
      <c r="AB23">
        <v>11</v>
      </c>
      <c r="AC23" s="8">
        <f t="shared" si="2"/>
        <v>162.404</v>
      </c>
    </row>
    <row r="24" spans="1:29" x14ac:dyDescent="0.25">
      <c r="I24" s="8"/>
      <c r="S24" s="8"/>
      <c r="U24" t="s">
        <v>48</v>
      </c>
      <c r="V24">
        <v>0</v>
      </c>
      <c r="W24">
        <v>0.05</v>
      </c>
      <c r="X24">
        <v>-0.03</v>
      </c>
      <c r="Y24">
        <v>1.1930000000000001</v>
      </c>
      <c r="Z24">
        <v>-2.5150000000000001</v>
      </c>
      <c r="AA24">
        <v>-9</v>
      </c>
      <c r="AB24">
        <v>11</v>
      </c>
      <c r="AC24" s="8">
        <f t="shared" si="2"/>
        <v>-27.665000000000003</v>
      </c>
    </row>
    <row r="25" spans="1:29" x14ac:dyDescent="0.25">
      <c r="I25" s="8"/>
      <c r="S25" s="8"/>
      <c r="U25" t="s">
        <v>49</v>
      </c>
      <c r="V25">
        <v>0</v>
      </c>
      <c r="W25">
        <v>0.05</v>
      </c>
      <c r="X25">
        <v>1.2999999999999999E-2</v>
      </c>
      <c r="Y25">
        <v>1.3440000000000001</v>
      </c>
      <c r="Z25">
        <v>0.98199999999999998</v>
      </c>
      <c r="AA25">
        <v>15</v>
      </c>
      <c r="AB25">
        <v>11</v>
      </c>
      <c r="AC25" s="8">
        <f t="shared" si="2"/>
        <v>10.802</v>
      </c>
    </row>
    <row r="26" spans="1:29" x14ac:dyDescent="0.25">
      <c r="I26" s="8"/>
      <c r="S26" s="8"/>
      <c r="U26" t="s">
        <v>50</v>
      </c>
      <c r="V26">
        <v>0</v>
      </c>
      <c r="W26">
        <v>0.05</v>
      </c>
      <c r="X26">
        <v>5.8000000000000003E-2</v>
      </c>
      <c r="Y26">
        <v>0.88200000000000001</v>
      </c>
      <c r="Z26">
        <v>6.5759999999999996</v>
      </c>
      <c r="AA26">
        <v>13</v>
      </c>
      <c r="AB26">
        <v>11</v>
      </c>
      <c r="AC26" s="8">
        <f t="shared" si="2"/>
        <v>72.335999999999999</v>
      </c>
    </row>
    <row r="27" spans="1:29" x14ac:dyDescent="0.25">
      <c r="I27" s="8"/>
      <c r="S27" s="8"/>
      <c r="U27" t="s">
        <v>51</v>
      </c>
      <c r="V27">
        <v>0</v>
      </c>
      <c r="W27">
        <v>0.05</v>
      </c>
      <c r="X27">
        <v>-4.5999999999999999E-2</v>
      </c>
      <c r="Y27">
        <v>1.7669999999999999</v>
      </c>
      <c r="Z27">
        <v>-2.6030000000000002</v>
      </c>
      <c r="AA27">
        <v>-25</v>
      </c>
      <c r="AB27">
        <v>11</v>
      </c>
      <c r="AC27" s="8">
        <f t="shared" si="2"/>
        <v>-28.633000000000003</v>
      </c>
    </row>
    <row r="28" spans="1:29" x14ac:dyDescent="0.25">
      <c r="I28" s="8"/>
      <c r="S28" s="8"/>
      <c r="U28" t="s">
        <v>52</v>
      </c>
      <c r="V28">
        <v>0</v>
      </c>
      <c r="W28">
        <v>0.05</v>
      </c>
      <c r="X28">
        <v>-5.8999999999999997E-2</v>
      </c>
      <c r="Y28">
        <v>1.413</v>
      </c>
      <c r="Z28">
        <v>-4.1760000000000002</v>
      </c>
      <c r="AA28">
        <v>-13</v>
      </c>
      <c r="AB28">
        <v>11</v>
      </c>
      <c r="AC28" s="8">
        <f t="shared" si="2"/>
        <v>-45.936</v>
      </c>
    </row>
    <row r="29" spans="1:29" x14ac:dyDescent="0.25">
      <c r="I29" s="8"/>
      <c r="S29" s="8"/>
      <c r="U29" t="s">
        <v>53</v>
      </c>
      <c r="V29">
        <v>0</v>
      </c>
      <c r="W29">
        <v>0.05</v>
      </c>
      <c r="X29">
        <v>-0.17699999999999999</v>
      </c>
      <c r="Y29">
        <v>5.2080000000000002</v>
      </c>
      <c r="Z29">
        <v>-3.4079999999999999</v>
      </c>
      <c r="AA29">
        <v>-7</v>
      </c>
      <c r="AB29">
        <v>11</v>
      </c>
      <c r="AC29" s="8">
        <f t="shared" si="2"/>
        <v>-37.488</v>
      </c>
    </row>
    <row r="30" spans="1:29" x14ac:dyDescent="0.25">
      <c r="I30" s="8"/>
      <c r="S30" s="8"/>
      <c r="U30" t="s">
        <v>54</v>
      </c>
      <c r="V30">
        <v>1</v>
      </c>
      <c r="W30">
        <v>0.05</v>
      </c>
      <c r="X30">
        <v>7.0000000000000007E-2</v>
      </c>
      <c r="Y30">
        <v>1.006</v>
      </c>
      <c r="Z30">
        <v>6.9249999999999998</v>
      </c>
      <c r="AA30">
        <v>29</v>
      </c>
      <c r="AB30">
        <v>11</v>
      </c>
      <c r="AC30" s="8">
        <f t="shared" si="2"/>
        <v>76.174999999999997</v>
      </c>
    </row>
    <row r="31" spans="1:29" x14ac:dyDescent="0.25">
      <c r="I31" s="8"/>
      <c r="S31" s="8"/>
      <c r="U31" t="s">
        <v>55</v>
      </c>
      <c r="V31">
        <v>0</v>
      </c>
      <c r="W31">
        <v>0.05</v>
      </c>
      <c r="X31">
        <v>-1E-3</v>
      </c>
      <c r="Y31">
        <v>0.112</v>
      </c>
      <c r="Z31">
        <v>-0.59699999999999998</v>
      </c>
      <c r="AA31">
        <v>-10</v>
      </c>
      <c r="AB31">
        <v>11</v>
      </c>
      <c r="AC31" s="8">
        <f t="shared" si="2"/>
        <v>-6.5670000000000002</v>
      </c>
    </row>
    <row r="32" spans="1:29" x14ac:dyDescent="0.25">
      <c r="I32" s="8"/>
      <c r="S32" s="8"/>
      <c r="U32" t="s">
        <v>185</v>
      </c>
      <c r="V32">
        <v>0</v>
      </c>
      <c r="W32">
        <v>0.05</v>
      </c>
      <c r="X32">
        <v>3.9E-2</v>
      </c>
      <c r="Y32">
        <v>2.4990000000000001</v>
      </c>
      <c r="Z32">
        <v>1.5529999999999999</v>
      </c>
      <c r="AA32">
        <v>13</v>
      </c>
      <c r="AB32">
        <v>11</v>
      </c>
      <c r="AC32" s="8">
        <f t="shared" si="2"/>
        <v>17.082999999999998</v>
      </c>
    </row>
    <row r="33" spans="9:29" x14ac:dyDescent="0.25">
      <c r="I33" s="8"/>
      <c r="S33" s="8"/>
      <c r="U33" t="s">
        <v>37</v>
      </c>
      <c r="V33">
        <v>0</v>
      </c>
      <c r="W33">
        <v>0.05</v>
      </c>
      <c r="X33">
        <v>1.2999999999999999E-2</v>
      </c>
      <c r="Y33">
        <v>2.87</v>
      </c>
      <c r="Z33">
        <v>0.46</v>
      </c>
      <c r="AA33">
        <v>7</v>
      </c>
      <c r="AB33">
        <v>11</v>
      </c>
      <c r="AC33" s="8">
        <f t="shared" si="2"/>
        <v>5.0600000000000005</v>
      </c>
    </row>
    <row r="34" spans="9:29" x14ac:dyDescent="0.25">
      <c r="I34" s="8"/>
      <c r="S34" s="8"/>
      <c r="U34" t="s">
        <v>66</v>
      </c>
      <c r="V34">
        <v>0</v>
      </c>
      <c r="W34">
        <v>0.05</v>
      </c>
      <c r="X34">
        <v>-2.1000000000000001E-2</v>
      </c>
      <c r="Y34">
        <v>1.5109999999999999</v>
      </c>
      <c r="Z34">
        <v>-1.401</v>
      </c>
      <c r="AA34">
        <v>-13</v>
      </c>
      <c r="AB34">
        <v>11</v>
      </c>
      <c r="AC34" s="8">
        <f t="shared" si="2"/>
        <v>-15.411</v>
      </c>
    </row>
    <row r="35" spans="9:29" x14ac:dyDescent="0.25">
      <c r="I35" s="8"/>
      <c r="S35" s="8"/>
      <c r="U35" t="s">
        <v>67</v>
      </c>
      <c r="V35">
        <v>0</v>
      </c>
      <c r="W35">
        <v>0.05</v>
      </c>
      <c r="X35">
        <v>9.4E-2</v>
      </c>
      <c r="Y35">
        <v>1.216</v>
      </c>
      <c r="Z35">
        <v>7.7080000000000002</v>
      </c>
      <c r="AA35">
        <v>25</v>
      </c>
      <c r="AB35">
        <v>11</v>
      </c>
      <c r="AC35" s="8">
        <f t="shared" si="2"/>
        <v>84.787999999999997</v>
      </c>
    </row>
    <row r="36" spans="9:29" x14ac:dyDescent="0.25">
      <c r="I36" s="8"/>
      <c r="S36" s="8"/>
      <c r="U36" t="s">
        <v>72</v>
      </c>
      <c r="V36">
        <v>0</v>
      </c>
      <c r="W36">
        <v>0.05</v>
      </c>
      <c r="X36">
        <v>-8.0000000000000002E-3</v>
      </c>
      <c r="Y36">
        <v>1.054</v>
      </c>
      <c r="Z36">
        <v>-0.75900000000000001</v>
      </c>
      <c r="AA36">
        <v>-11</v>
      </c>
      <c r="AB36">
        <v>11</v>
      </c>
      <c r="AC36" s="8">
        <f t="shared" si="2"/>
        <v>-8.3490000000000002</v>
      </c>
    </row>
    <row r="37" spans="9:29" x14ac:dyDescent="0.25">
      <c r="I37" s="8"/>
      <c r="S37" s="8"/>
      <c r="AC37" s="8"/>
    </row>
    <row r="38" spans="9:29" x14ac:dyDescent="0.25">
      <c r="I38" s="8"/>
      <c r="S38" s="8"/>
      <c r="AC38" s="8"/>
    </row>
    <row r="39" spans="9:29" x14ac:dyDescent="0.25">
      <c r="I39" s="8"/>
      <c r="S39" s="8"/>
      <c r="AC39" s="8"/>
    </row>
    <row r="40" spans="9:29" x14ac:dyDescent="0.25">
      <c r="I40" s="8"/>
      <c r="S40" s="8"/>
      <c r="AC40" s="8"/>
    </row>
    <row r="41" spans="9:29" x14ac:dyDescent="0.25">
      <c r="I41" s="8"/>
      <c r="S41" s="8"/>
      <c r="AC41" s="8"/>
    </row>
    <row r="42" spans="9:29" x14ac:dyDescent="0.25">
      <c r="I42" s="8"/>
      <c r="S42" s="8"/>
      <c r="AC42" s="8"/>
    </row>
    <row r="43" spans="9:29" x14ac:dyDescent="0.25">
      <c r="I43" s="8"/>
      <c r="S43" s="8"/>
      <c r="AC43" s="8"/>
    </row>
    <row r="44" spans="9:29" x14ac:dyDescent="0.25">
      <c r="I44" s="8"/>
      <c r="S44" s="8"/>
      <c r="AC44" s="8"/>
    </row>
    <row r="45" spans="9:29" x14ac:dyDescent="0.25">
      <c r="I45" s="8"/>
      <c r="S45" s="8"/>
      <c r="AC45" s="8"/>
    </row>
    <row r="46" spans="9:29" x14ac:dyDescent="0.25">
      <c r="S46" s="8"/>
      <c r="AC46" s="8"/>
    </row>
    <row r="47" spans="9:29" x14ac:dyDescent="0.25">
      <c r="S47" s="8"/>
      <c r="AC47" s="8"/>
    </row>
    <row r="48" spans="9:29" x14ac:dyDescent="0.25">
      <c r="S48" s="8"/>
      <c r="AC48" s="8"/>
    </row>
    <row r="49" spans="19:29" x14ac:dyDescent="0.25">
      <c r="S49" s="8"/>
      <c r="AC49" s="8"/>
    </row>
    <row r="50" spans="19:29" x14ac:dyDescent="0.25">
      <c r="S50" s="8"/>
      <c r="AC50" s="8"/>
    </row>
    <row r="51" spans="19:29" x14ac:dyDescent="0.25">
      <c r="S51" s="8"/>
      <c r="AC51" s="8"/>
    </row>
    <row r="52" spans="19:29" x14ac:dyDescent="0.25">
      <c r="S52" s="8"/>
      <c r="AC52" s="8"/>
    </row>
    <row r="53" spans="19:29" x14ac:dyDescent="0.25">
      <c r="S53" s="8"/>
      <c r="AC53" s="8"/>
    </row>
    <row r="54" spans="19:29" x14ac:dyDescent="0.25">
      <c r="S54" s="8"/>
      <c r="AC54" s="8"/>
    </row>
    <row r="55" spans="19:29" x14ac:dyDescent="0.25">
      <c r="S55" s="8"/>
      <c r="AC55" s="8"/>
    </row>
    <row r="56" spans="19:29" x14ac:dyDescent="0.25">
      <c r="S56" s="8"/>
      <c r="AC56" s="8"/>
    </row>
    <row r="57" spans="19:29" x14ac:dyDescent="0.25">
      <c r="S57" s="8"/>
      <c r="AC57" s="8"/>
    </row>
    <row r="58" spans="19:29" x14ac:dyDescent="0.25">
      <c r="S58" s="8"/>
      <c r="AC58" s="8"/>
    </row>
    <row r="59" spans="19:29" x14ac:dyDescent="0.25">
      <c r="S59" s="8"/>
      <c r="AC59" s="8"/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xSO4_precip_year</vt:lpstr>
      <vt:lpstr>SO2_year</vt:lpstr>
      <vt:lpstr>SO4_year</vt:lpstr>
      <vt:lpstr>no3_precip_year</vt:lpstr>
      <vt:lpstr>NO2_year</vt:lpstr>
      <vt:lpstr>sumNO3_year</vt:lpstr>
      <vt:lpstr>NH4_precip_year</vt:lpstr>
      <vt:lpstr>sumNH4_year</vt:lpstr>
      <vt:lpstr>PM</vt:lpstr>
    </vt:vector>
  </TitlesOfParts>
  <Company>NILU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Aas</dc:creator>
  <cp:lastModifiedBy> Wenche Aas</cp:lastModifiedBy>
  <dcterms:created xsi:type="dcterms:W3CDTF">2015-04-09T14:09:36Z</dcterms:created>
  <dcterms:modified xsi:type="dcterms:W3CDTF">2015-04-13T13:04:52Z</dcterms:modified>
</cp:coreProperties>
</file>